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15" windowWidth="11370" windowHeight="10050" tabRatio="865" firstSheet="1" activeTab="5"/>
  </bookViews>
  <sheets>
    <sheet name="รวม" sheetId="1" state="hidden" r:id="rId1"/>
    <sheet name="PPiP" sheetId="2" r:id="rId2"/>
    <sheet name="บุคลากร" sheetId="3" r:id="rId3"/>
    <sheet name="หลักสูตร " sheetId="4" r:id="rId4"/>
    <sheet name="เสริมหลักสูตร" sheetId="5" r:id="rId5"/>
    <sheet name="แนะแนว" sheetId="6" r:id="rId6"/>
    <sheet name="แม่บ้าน" sheetId="7" r:id="rId7"/>
    <sheet name="Sheet1" sheetId="8" r:id="rId8"/>
  </sheets>
  <definedNames>
    <definedName name="_xlnm.Print_Titles" localSheetId="1">'PPiP'!$1:$5</definedName>
    <definedName name="_xlnm.Print_Titles" localSheetId="4">'เสริมหลักสูตร'!$1:$5</definedName>
    <definedName name="_xlnm.Print_Titles" localSheetId="5">'แนะแนว'!$1:$5</definedName>
    <definedName name="_xlnm.Print_Titles" localSheetId="6">'แม่บ้าน'!$1:$5</definedName>
    <definedName name="_xlnm.Print_Titles" localSheetId="2">'บุคลากร'!$1:$5</definedName>
    <definedName name="_xlnm.Print_Titles" localSheetId="0">'รวม'!$1:$5</definedName>
    <definedName name="_xlnm.Print_Titles" localSheetId="3">'หลักสูตร '!$1:$5</definedName>
  </definedNames>
  <calcPr fullCalcOnLoad="1"/>
</workbook>
</file>

<file path=xl/sharedStrings.xml><?xml version="1.0" encoding="utf-8"?>
<sst xmlns="http://schemas.openxmlformats.org/spreadsheetml/2006/main" count="388" uniqueCount="133">
  <si>
    <t>โรงเรียนสาธิต มศว ประสานมิตร (ฝ่ายประถม)</t>
  </si>
  <si>
    <t>รายการ</t>
  </si>
  <si>
    <t>งบประมาณที่ขอตั้ง</t>
  </si>
  <si>
    <t>รวม</t>
  </si>
  <si>
    <t>หมายเหตุ</t>
  </si>
  <si>
    <t xml:space="preserve">เงินสมาคมฯ </t>
  </si>
  <si>
    <t>เงินแผ่นดิน</t>
  </si>
  <si>
    <t>ขั้นพื้นฐาน</t>
  </si>
  <si>
    <t>พัฒนาคุณภาพ</t>
  </si>
  <si>
    <t xml:space="preserve">เงินรายได้ </t>
  </si>
  <si>
    <t>ครุภัณฑ์</t>
  </si>
  <si>
    <t>พัฒนาบุคลากร</t>
  </si>
  <si>
    <t>สนน.การศึกษา</t>
  </si>
  <si>
    <t>4.  ค่าอาหารเบิกจากงานจัดเลี้ยง</t>
  </si>
  <si>
    <t>บริจาคเพื่อ</t>
  </si>
  <si>
    <t>1.  งบประมาณเงินแผ่นดิน 2558 และเงินรายได้ 2558 เริ่ม 1 ตุลาคม 2557 - 30 กันยายน 2558</t>
  </si>
  <si>
    <t>2.  งบประมาณสมาคม 2557 - 2558 เริ่ม 1 กรกฎาคม 2557 - 30 มิถุนายน 2558</t>
  </si>
  <si>
    <t>3.  เงินบริจาคเริ่ม 1 ตุลาคม 2557 - 30 กันยายน 2558</t>
  </si>
  <si>
    <t>5.  ครุภัณฑ์ดำเนินการให้แล้วเสร็จภายใน เดือนมกราคม 2558</t>
  </si>
  <si>
    <t>พัฒนา รร.</t>
  </si>
  <si>
    <t>เงินรับฝากเพื่อ</t>
  </si>
  <si>
    <t>สนน.วิชาการ</t>
  </si>
  <si>
    <t>พฤกษศาสตร์</t>
  </si>
  <si>
    <t>กีฬาสาธิตฯ</t>
  </si>
  <si>
    <t>1.  งบประมาณเงินแผ่นดิน 2559 และเงินรายได้ 2559 เริ่ม 1 ตุลาคม 2558 - 30 กันยายน 2559</t>
  </si>
  <si>
    <t>2.  งบประมาณสมาคม 2558 - 2559 เริ่ม 1 กรกฎาคม 2558 - 30 มิถุนายน 2559</t>
  </si>
  <si>
    <t>3.  เงินบริจาคเริ่ม 1 ตุลาคม 2558 - 30 กันยายน 2559</t>
  </si>
  <si>
    <t>5.  ครุภัณฑ์ดำเนินการให้แล้วเสร็จภายใน เดือนมกราคม 2559</t>
  </si>
  <si>
    <t>รายละเอียดการขอและจัดสรรงบประมาณ ปี พ.ศ. 2559</t>
  </si>
  <si>
    <t xml:space="preserve">  ค่าตอบแทนวิทยากร</t>
  </si>
  <si>
    <t>1.กิจกรรมเด็กดีมีวินัย</t>
  </si>
  <si>
    <t xml:space="preserve">  ค่าวัสดุอุปกรณ์</t>
  </si>
  <si>
    <t xml:space="preserve">  ค่าอาหารวันไหว้ครู</t>
  </si>
  <si>
    <t>2.กิจกรรมรักษ์สะอาดรักษ์สาธิต</t>
  </si>
  <si>
    <t xml:space="preserve">  ค่าตอบแทน</t>
  </si>
  <si>
    <t>บริเวณโรงอาหาร</t>
  </si>
  <si>
    <r>
      <t xml:space="preserve">โครงการสวัสดิภาพและความปลอภัยนักเรียน - </t>
    </r>
    <r>
      <rPr>
        <b/>
        <sz val="16"/>
        <color indexed="12"/>
        <rFont val="TH Sarabun New"/>
        <family val="2"/>
      </rPr>
      <t xml:space="preserve"> งานการส่งเสริมระเบียบวินัยและความสะอาด</t>
    </r>
  </si>
  <si>
    <t>3.กิจกรรมการดูแลทำความสะอาด</t>
  </si>
  <si>
    <r>
      <t xml:space="preserve">โครงการสวัสดิภาพและความปลอดภัยนักเรียน - </t>
    </r>
    <r>
      <rPr>
        <b/>
        <sz val="16"/>
        <color indexed="12"/>
        <rFont val="TH Sarabun New"/>
        <family val="2"/>
      </rPr>
      <t xml:space="preserve"> งานสารวัตรนักเรียน</t>
    </r>
  </si>
  <si>
    <t>เงินอุดหนุนรัฐบาล</t>
  </si>
  <si>
    <t>(ขั้นพื้นฐาน)</t>
  </si>
  <si>
    <t>(พัฒนาคุณภาพ)</t>
  </si>
  <si>
    <t>สนน.การดำเนินงาน</t>
  </si>
  <si>
    <t>และจัดกิจกรรม</t>
  </si>
  <si>
    <t>โครงการหลักสูตรนานาชาติ (PPiP)</t>
  </si>
  <si>
    <t>งานกิจกรรมเสริมหลักสูตร</t>
  </si>
  <si>
    <t>งานแนะแนว</t>
  </si>
  <si>
    <t xml:space="preserve">  ค่าตอบแทนในการปฏิบัติราชการ</t>
  </si>
  <si>
    <t xml:space="preserve">  ค่าวัสดุการศึกษา</t>
  </si>
  <si>
    <t xml:space="preserve">  ค่าใช้จ่ายเบ็ดเตล็ด</t>
  </si>
  <si>
    <t xml:space="preserve">  ค่าจ้างเหมารถ</t>
  </si>
  <si>
    <t>1.พัฒนาการจัดการเรียนการสอน</t>
  </si>
  <si>
    <t xml:space="preserve">  ค่าหนังสือและสื่อการเรียนการสอน</t>
  </si>
  <si>
    <t xml:space="preserve">  ค่าหนังสือและสื่อต่างประเทศ</t>
  </si>
  <si>
    <t>2.The Sound of Music</t>
  </si>
  <si>
    <t xml:space="preserve">  ค่าตอบแทนวิทยากร (ปรับเครื่องดนตรีเฉพาะทาง)</t>
  </si>
  <si>
    <t xml:space="preserve">  ค่าตอบแทนนิสิตช่วยงาน</t>
  </si>
  <si>
    <t xml:space="preserve">  ค่าของรางวัล</t>
  </si>
  <si>
    <t xml:space="preserve">  ค่าอาหารและอาหารว่าง</t>
  </si>
  <si>
    <t>3.PPiP Sports and Fitness Activities (SFA)</t>
  </si>
  <si>
    <t xml:space="preserve"> </t>
  </si>
  <si>
    <t xml:space="preserve">  ค่าตอบแทนกรรมการฟุตบอล</t>
  </si>
  <si>
    <t xml:space="preserve">  ค่าเข้าร่วมแข่งขันกีฬา</t>
  </si>
  <si>
    <t xml:space="preserve">  ค่าตอบแทนผู้ฝึกสอนกีฬา</t>
  </si>
  <si>
    <t xml:space="preserve">  ค่าวัสดุกีฬา</t>
  </si>
  <si>
    <t xml:space="preserve">  ค่าเข้าชมเข้าร่วมกิจกรรม</t>
  </si>
  <si>
    <t xml:space="preserve">  ค่าวัสดุอุปกรณ์ในการเข้าร่วมกิจกรรม</t>
  </si>
  <si>
    <t xml:space="preserve">  ค่าตอบแทนพยาบาล</t>
  </si>
  <si>
    <t xml:space="preserve">  ค่าตอบแทนวิทยากร </t>
  </si>
  <si>
    <t xml:space="preserve">  กิจกรรม Health &amp; Well Being Week</t>
  </si>
  <si>
    <t xml:space="preserve">   ค่าอุปกรณ์ในการจัดกิจกรรม</t>
  </si>
  <si>
    <t xml:space="preserve">   ค่าอาหาร</t>
  </si>
  <si>
    <t xml:space="preserve">   ค่าตอบแทนวิทยากร</t>
  </si>
  <si>
    <t xml:space="preserve">   ค่าใช้จ่ายเบ็ดเตล็ด</t>
  </si>
  <si>
    <t xml:space="preserve">  กิจกรรม Christmas Showcase</t>
  </si>
  <si>
    <t xml:space="preserve">  กิจกรรม Halloween</t>
  </si>
  <si>
    <t xml:space="preserve">  กิจกรรม Chinese New Year</t>
  </si>
  <si>
    <t xml:space="preserve">  กิจกรรม International Day</t>
  </si>
  <si>
    <t xml:space="preserve">  กิจกรรม Loy Krathong</t>
  </si>
  <si>
    <t xml:space="preserve">  กิจกรรม Mindfulness Teaching </t>
  </si>
  <si>
    <t xml:space="preserve">   ค่าอุปกรณ์ในการตกแต่ง</t>
  </si>
  <si>
    <t xml:space="preserve">   ค่าของรางวัล</t>
  </si>
  <si>
    <t xml:space="preserve">  กิจกรรม World Book Day</t>
  </si>
  <si>
    <t xml:space="preserve">   ค่าวัสดุอุปกรณ์ตกแต่งสถานที่</t>
  </si>
  <si>
    <t xml:space="preserve">   ค่าอุปกรณ์ตกแต่ง</t>
  </si>
  <si>
    <t xml:space="preserve">  กิจกรรม Songkran Day</t>
  </si>
  <si>
    <t xml:space="preserve">  กิจกรรม End of Year Showcase</t>
  </si>
  <si>
    <t xml:space="preserve">   ค่าตอบแทนช่างแต่งหน้า แต่งตัว</t>
  </si>
  <si>
    <t xml:space="preserve">  กิจกรรม Thai-Japanese Cultural Exchange Programme</t>
  </si>
  <si>
    <t xml:space="preserve">  กิจกรรม Hispanic Day</t>
  </si>
  <si>
    <t xml:space="preserve">  กิจกรรม Prom Night</t>
  </si>
  <si>
    <t xml:space="preserve">   ค่าตอบแทนนักแสดง นักดนตรี</t>
  </si>
  <si>
    <t xml:space="preserve">   ค่าของที่ระลึก</t>
  </si>
  <si>
    <t xml:space="preserve">  กิจกรรม Stay Overnight</t>
  </si>
  <si>
    <t xml:space="preserve">   ค่าอาหารสำหรับนักเรียน</t>
  </si>
  <si>
    <t xml:space="preserve">  กิจกรรม Phonics Meetin</t>
  </si>
  <si>
    <t xml:space="preserve">  กิจกรรม Reading Meeting</t>
  </si>
  <si>
    <t xml:space="preserve">  กิจกรรม PPiP Induction Day</t>
  </si>
  <si>
    <t xml:space="preserve">  กิจกรรม Open House 2020</t>
  </si>
  <si>
    <t xml:space="preserve">   ค่าตอบแทนบุคลากร</t>
  </si>
  <si>
    <t xml:space="preserve">   ค่าอาหารว่าง</t>
  </si>
  <si>
    <t xml:space="preserve">  กิจกรรม PPiP Enrollment 2020</t>
  </si>
  <si>
    <t xml:space="preserve">  กิจกรรม PPiP Admissions 2020</t>
  </si>
  <si>
    <t xml:space="preserve">  ค่าอาหารว่าง</t>
  </si>
  <si>
    <t xml:space="preserve">  ค่าของรางวัลนักเรียน</t>
  </si>
  <si>
    <t>1.สวัสดิการอาจารย์ชาวต่างชาติ</t>
  </si>
  <si>
    <t xml:space="preserve">  ค่าทำวิซ่าและใบอนุญาติทำงาน</t>
  </si>
  <si>
    <t xml:space="preserve">  ค่าตั๋วเครื่องบินไป-กลับตามสัญญาจ้าง</t>
  </si>
  <si>
    <t xml:space="preserve">  ค่าดำเนินการทำประกันชีวิต อุบัติเหตุ สุขภาพหมู่</t>
  </si>
  <si>
    <t xml:space="preserve">  เงินประจำตำแหน่ง</t>
  </si>
  <si>
    <t xml:space="preserve">  ค่าพัฒนาความรู้ต่อเนื่องทางวิชาชีพของอาจารย์ชาวต่างชาติ</t>
  </si>
  <si>
    <t xml:space="preserve">  ค่าใช้จ่ายเข้าร่วมอบรมในประเทศ</t>
  </si>
  <si>
    <t xml:space="preserve">  ค่าใช้จ่ายเข้าร่วมอบรมต่างประเทศ</t>
  </si>
  <si>
    <t xml:space="preserve">  ค่าใช้จ่ายอบรมเพื่อพัฒนาคุณภาพและความสัมพันธ์บุคลากร</t>
  </si>
  <si>
    <t>3.กิจกรรม Inset Days (เตรียมพร้อมก่อนเปิดปีการศึกษา)</t>
  </si>
  <si>
    <t xml:space="preserve">  ค่าใช้จ่ายกิจกรรม Team-Building</t>
  </si>
  <si>
    <t>งานหลักสูตรนานาชาติ (PPiP)</t>
  </si>
  <si>
    <t xml:space="preserve">  ค่าใช้จ่ายในการอบรม วิทยากรจากต่างประเทศ)</t>
  </si>
  <si>
    <t xml:space="preserve">  ค่าครองชีพ 24 คนๆละ 20,000</t>
  </si>
  <si>
    <t>งานแม่บ้านทำความสะอาด</t>
  </si>
  <si>
    <t>ค่าจ้างเหมาทำความสะอาด</t>
  </si>
  <si>
    <t>พัฒนาคุณภาพบุคลากร</t>
  </si>
  <si>
    <t>งานบุคคล</t>
  </si>
  <si>
    <t>2.ส่งเสริมการเรียนรู้วัฒนธรรมสากล (International Culture Festivities)</t>
  </si>
  <si>
    <t>3.สานสร้างความสัมพันธ์ระหว่างบ้านและโรงเรียน (Keeping Up with the kids)</t>
  </si>
  <si>
    <t>4.การรับสมัครและจัดสอบสัมภาษณ์นักเรียนประจำปีการศึกษา 2563 (PPiP Admissions)</t>
  </si>
  <si>
    <t>4.I-Pad</t>
  </si>
  <si>
    <t>รายละเอียดการขอและจัดสรรงบประมาณ ปี พ.ศ. 2566</t>
  </si>
  <si>
    <t>1.  งบประมาณเงินแผ่นดิน 2566 และเงินรายได้ 2566 เริ่ม 1 ตุลาคม 2565 - 30 กันยายน 2566</t>
  </si>
  <si>
    <t>2.  งบประมาณสมาคม 2565 - 2566 เริ่ม 1 กรกฎาคม 2565 - 30 มิถุนายน 2566</t>
  </si>
  <si>
    <t>3.  เงินบริจาคเริ่ม 1 ตุลาคม 2565  - 30 กันยายน 2566</t>
  </si>
  <si>
    <r>
      <t xml:space="preserve">1.ทัศนศึกษา </t>
    </r>
    <r>
      <rPr>
        <sz val="16"/>
        <color indexed="8"/>
        <rFont val="TH SarabunPSK"/>
        <family val="2"/>
      </rPr>
      <t>(N-Y4 3 ครั้ง)(Y5-Y6 2 ครั้ง)</t>
    </r>
  </si>
  <si>
    <t xml:space="preserve">  ค่าเช่า iPad และคอมพิวเตอร์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</si>
</sst>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D00041E]0"/>
  </numFmts>
  <fonts count="73">
    <font>
      <sz val="10"/>
      <name val="Arial"/>
      <family val="0"/>
    </font>
    <font>
      <sz val="16"/>
      <name val="TH Sarabun New"/>
      <family val="2"/>
    </font>
    <font>
      <b/>
      <sz val="16"/>
      <color indexed="14"/>
      <name val="TH Sarabun New"/>
      <family val="2"/>
    </font>
    <font>
      <b/>
      <sz val="16"/>
      <name val="TH Sarabun New"/>
      <family val="2"/>
    </font>
    <font>
      <b/>
      <i/>
      <sz val="16"/>
      <color indexed="20"/>
      <name val="TH Sarabun New"/>
      <family val="2"/>
    </font>
    <font>
      <i/>
      <sz val="16"/>
      <name val="TH Sarabun New"/>
      <family val="2"/>
    </font>
    <font>
      <b/>
      <i/>
      <sz val="16"/>
      <color indexed="12"/>
      <name val="TH Sarabun New"/>
      <family val="2"/>
    </font>
    <font>
      <sz val="16"/>
      <color indexed="12"/>
      <name val="TH Sarabun New"/>
      <family val="2"/>
    </font>
    <font>
      <i/>
      <sz val="16"/>
      <color indexed="12"/>
      <name val="TH Sarabun New"/>
      <family val="2"/>
    </font>
    <font>
      <b/>
      <i/>
      <sz val="16"/>
      <name val="TH Sarabun New"/>
      <family val="2"/>
    </font>
    <font>
      <b/>
      <sz val="16"/>
      <color indexed="10"/>
      <name val="TH Sarabun New"/>
      <family val="2"/>
    </font>
    <font>
      <i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6"/>
      <color indexed="10"/>
      <name val="TH SarabunPSK"/>
      <family val="2"/>
    </font>
    <font>
      <b/>
      <i/>
      <sz val="16"/>
      <color indexed="10"/>
      <name val="TH SarabunPSK"/>
      <family val="2"/>
    </font>
    <font>
      <i/>
      <sz val="16"/>
      <name val="TH SarabunPSK"/>
      <family val="2"/>
    </font>
    <font>
      <i/>
      <sz val="16"/>
      <color indexed="20"/>
      <name val="TH SarabunPSK"/>
      <family val="2"/>
    </font>
    <font>
      <b/>
      <i/>
      <sz val="16"/>
      <color indexed="20"/>
      <name val="TH SarabunPSK"/>
      <family val="2"/>
    </font>
    <font>
      <b/>
      <i/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17"/>
      <name val="TH SarabunPSK"/>
      <family val="2"/>
    </font>
    <font>
      <sz val="16"/>
      <color indexed="17"/>
      <name val="TH SarabunPSK"/>
      <family val="2"/>
    </font>
    <font>
      <i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i/>
      <sz val="16"/>
      <color indexed="10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00B050"/>
      <name val="TH SarabunPSK"/>
      <family val="2"/>
    </font>
    <font>
      <sz val="16"/>
      <color rgb="FF00B050"/>
      <name val="TH SarabunPSK"/>
      <family val="2"/>
    </font>
    <font>
      <i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rgb="FFFF0000"/>
      <name val="TH SarabunPSK"/>
      <family val="2"/>
    </font>
    <font>
      <i/>
      <sz val="16"/>
      <color rgb="FFFF0000"/>
      <name val="TH SarabunPSK"/>
      <family val="2"/>
    </font>
    <font>
      <b/>
      <sz val="16"/>
      <color theme="5" tint="-0.24997000396251678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 applyAlignment="1">
      <alignment/>
    </xf>
    <xf numFmtId="0" fontId="1" fillId="0" borderId="0" xfId="61" applyFont="1" applyAlignment="1">
      <alignment/>
      <protection/>
    </xf>
    <xf numFmtId="0" fontId="1" fillId="0" borderId="0" xfId="0" applyFont="1" applyAlignment="1">
      <alignment/>
    </xf>
    <xf numFmtId="0" fontId="3" fillId="0" borderId="0" xfId="61" applyFont="1" applyBorder="1" applyAlignment="1">
      <alignment/>
      <protection/>
    </xf>
    <xf numFmtId="0" fontId="1" fillId="0" borderId="10" xfId="0" applyFont="1" applyBorder="1" applyAlignment="1">
      <alignment horizontal="center"/>
    </xf>
    <xf numFmtId="181" fontId="1" fillId="0" borderId="10" xfId="42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2" borderId="12" xfId="0" applyFont="1" applyFill="1" applyBorder="1" applyAlignment="1">
      <alignment/>
    </xf>
    <xf numFmtId="181" fontId="7" fillId="32" borderId="12" xfId="42" applyNumberFormat="1" applyFont="1" applyFill="1" applyBorder="1" applyAlignment="1">
      <alignment/>
    </xf>
    <xf numFmtId="181" fontId="1" fillId="32" borderId="12" xfId="42" applyNumberFormat="1" applyFont="1" applyFill="1" applyBorder="1" applyAlignment="1">
      <alignment/>
    </xf>
    <xf numFmtId="181" fontId="4" fillId="0" borderId="13" xfId="42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181" fontId="3" fillId="4" borderId="14" xfId="42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81" fontId="10" fillId="0" borderId="15" xfId="42" applyNumberFormat="1" applyFont="1" applyFill="1" applyBorder="1" applyAlignment="1">
      <alignment/>
    </xf>
    <xf numFmtId="181" fontId="4" fillId="0" borderId="12" xfId="42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81" fontId="10" fillId="0" borderId="13" xfId="42" applyNumberFormat="1" applyFont="1" applyFill="1" applyBorder="1" applyAlignment="1">
      <alignment/>
    </xf>
    <xf numFmtId="181" fontId="4" fillId="33" borderId="12" xfId="42" applyNumberFormat="1" applyFont="1" applyFill="1" applyBorder="1" applyAlignment="1">
      <alignment/>
    </xf>
    <xf numFmtId="181" fontId="5" fillId="0" borderId="12" xfId="42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181" fontId="1" fillId="32" borderId="13" xfId="42" applyNumberFormat="1" applyFont="1" applyFill="1" applyBorder="1" applyAlignment="1">
      <alignment/>
    </xf>
    <xf numFmtId="181" fontId="11" fillId="0" borderId="12" xfId="42" applyNumberFormat="1" applyFont="1" applyFill="1" applyBorder="1" applyAlignment="1">
      <alignment/>
    </xf>
    <xf numFmtId="181" fontId="9" fillId="0" borderId="12" xfId="42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181" fontId="9" fillId="0" borderId="17" xfId="42" applyNumberFormat="1" applyFont="1" applyBorder="1" applyAlignment="1">
      <alignment/>
    </xf>
    <xf numFmtId="181" fontId="5" fillId="0" borderId="16" xfId="42" applyNumberFormat="1" applyFont="1" applyFill="1" applyBorder="1" applyAlignment="1">
      <alignment/>
    </xf>
    <xf numFmtId="181" fontId="11" fillId="0" borderId="16" xfId="42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181" fontId="9" fillId="33" borderId="18" xfId="42" applyNumberFormat="1" applyFont="1" applyFill="1" applyBorder="1" applyAlignment="1">
      <alignment/>
    </xf>
    <xf numFmtId="181" fontId="4" fillId="33" borderId="18" xfId="42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81" fontId="10" fillId="0" borderId="16" xfId="42" applyNumberFormat="1" applyFont="1" applyFill="1" applyBorder="1" applyAlignment="1">
      <alignment/>
    </xf>
    <xf numFmtId="182" fontId="1" fillId="0" borderId="10" xfId="42" applyNumberFormat="1" applyFont="1" applyBorder="1" applyAlignment="1">
      <alignment horizontal="center"/>
    </xf>
    <xf numFmtId="182" fontId="1" fillId="0" borderId="11" xfId="42" applyNumberFormat="1" applyFont="1" applyBorder="1" applyAlignment="1">
      <alignment horizontal="center"/>
    </xf>
    <xf numFmtId="0" fontId="13" fillId="0" borderId="0" xfId="61" applyFont="1" applyAlignment="1">
      <alignment/>
      <protection/>
    </xf>
    <xf numFmtId="0" fontId="13" fillId="0" borderId="0" xfId="0" applyFont="1" applyAlignment="1">
      <alignment/>
    </xf>
    <xf numFmtId="0" fontId="16" fillId="0" borderId="0" xfId="61" applyFont="1" applyBorder="1" applyAlignment="1">
      <alignment/>
      <protection/>
    </xf>
    <xf numFmtId="0" fontId="13" fillId="0" borderId="10" xfId="0" applyFont="1" applyBorder="1" applyAlignment="1">
      <alignment horizontal="center"/>
    </xf>
    <xf numFmtId="181" fontId="13" fillId="0" borderId="10" xfId="42" applyNumberFormat="1" applyFont="1" applyBorder="1" applyAlignment="1">
      <alignment horizontal="center"/>
    </xf>
    <xf numFmtId="182" fontId="17" fillId="0" borderId="10" xfId="42" applyNumberFormat="1" applyFont="1" applyBorder="1" applyAlignment="1">
      <alignment horizontal="center"/>
    </xf>
    <xf numFmtId="181" fontId="17" fillId="0" borderId="10" xfId="42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81" fontId="13" fillId="0" borderId="11" xfId="42" applyNumberFormat="1" applyFont="1" applyBorder="1" applyAlignment="1">
      <alignment horizontal="center"/>
    </xf>
    <xf numFmtId="181" fontId="17" fillId="0" borderId="11" xfId="42" applyNumberFormat="1" applyFont="1" applyBorder="1" applyAlignment="1">
      <alignment horizontal="center"/>
    </xf>
    <xf numFmtId="182" fontId="17" fillId="0" borderId="11" xfId="42" applyNumberFormat="1" applyFont="1" applyBorder="1" applyAlignment="1">
      <alignment horizontal="center"/>
    </xf>
    <xf numFmtId="182" fontId="18" fillId="0" borderId="11" xfId="42" applyNumberFormat="1" applyFont="1" applyBorder="1" applyAlignment="1">
      <alignment horizontal="center"/>
    </xf>
    <xf numFmtId="0" fontId="16" fillId="4" borderId="14" xfId="0" applyFont="1" applyFill="1" applyBorder="1" applyAlignment="1">
      <alignment/>
    </xf>
    <xf numFmtId="181" fontId="16" fillId="4" borderId="14" xfId="42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181" fontId="20" fillId="0" borderId="15" xfId="42" applyNumberFormat="1" applyFont="1" applyFill="1" applyBorder="1" applyAlignment="1">
      <alignment/>
    </xf>
    <xf numFmtId="181" fontId="19" fillId="0" borderId="15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Fill="1" applyBorder="1" applyAlignment="1">
      <alignment/>
    </xf>
    <xf numFmtId="181" fontId="16" fillId="0" borderId="19" xfId="42" applyNumberFormat="1" applyFont="1" applyBorder="1" applyAlignment="1">
      <alignment/>
    </xf>
    <xf numFmtId="181" fontId="21" fillId="0" borderId="13" xfId="42" applyNumberFormat="1" applyFont="1" applyFill="1" applyBorder="1" applyAlignment="1">
      <alignment/>
    </xf>
    <xf numFmtId="181" fontId="22" fillId="0" borderId="13" xfId="42" applyNumberFormat="1" applyFont="1" applyFill="1" applyBorder="1" applyAlignment="1">
      <alignment/>
    </xf>
    <xf numFmtId="181" fontId="23" fillId="0" borderId="13" xfId="42" applyNumberFormat="1" applyFont="1" applyFill="1" applyBorder="1" applyAlignment="1">
      <alignment/>
    </xf>
    <xf numFmtId="181" fontId="24" fillId="0" borderId="19" xfId="42" applyNumberFormat="1" applyFont="1" applyBorder="1" applyAlignment="1">
      <alignment/>
    </xf>
    <xf numFmtId="0" fontId="24" fillId="33" borderId="20" xfId="0" applyFont="1" applyFill="1" applyBorder="1" applyAlignment="1">
      <alignment/>
    </xf>
    <xf numFmtId="181" fontId="24" fillId="33" borderId="20" xfId="42" applyNumberFormat="1" applyFont="1" applyFill="1" applyBorder="1" applyAlignment="1">
      <alignment/>
    </xf>
    <xf numFmtId="181" fontId="23" fillId="33" borderId="20" xfId="42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181" fontId="21" fillId="0" borderId="16" xfId="42" applyNumberFormat="1" applyFont="1" applyFill="1" applyBorder="1" applyAlignment="1">
      <alignment/>
    </xf>
    <xf numFmtId="181" fontId="22" fillId="0" borderId="16" xfId="42" applyNumberFormat="1" applyFont="1" applyFill="1" applyBorder="1" applyAlignment="1">
      <alignment/>
    </xf>
    <xf numFmtId="181" fontId="23" fillId="0" borderId="16" xfId="42" applyNumberFormat="1" applyFont="1" applyFill="1" applyBorder="1" applyAlignment="1">
      <alignment/>
    </xf>
    <xf numFmtId="181" fontId="21" fillId="0" borderId="19" xfId="42" applyNumberFormat="1" applyFont="1" applyFill="1" applyBorder="1" applyAlignment="1">
      <alignment/>
    </xf>
    <xf numFmtId="181" fontId="22" fillId="0" borderId="19" xfId="42" applyNumberFormat="1" applyFont="1" applyFill="1" applyBorder="1" applyAlignment="1">
      <alignment/>
    </xf>
    <xf numFmtId="0" fontId="21" fillId="0" borderId="21" xfId="0" applyFont="1" applyFill="1" applyBorder="1" applyAlignment="1">
      <alignment/>
    </xf>
    <xf numFmtId="181" fontId="24" fillId="0" borderId="20" xfId="42" applyNumberFormat="1" applyFont="1" applyBorder="1" applyAlignment="1">
      <alignment/>
    </xf>
    <xf numFmtId="181" fontId="21" fillId="0" borderId="20" xfId="42" applyNumberFormat="1" applyFont="1" applyFill="1" applyBorder="1" applyAlignment="1">
      <alignment/>
    </xf>
    <xf numFmtId="181" fontId="22" fillId="0" borderId="20" xfId="42" applyNumberFormat="1" applyFont="1" applyFill="1" applyBorder="1" applyAlignment="1">
      <alignment/>
    </xf>
    <xf numFmtId="181" fontId="21" fillId="0" borderId="21" xfId="42" applyNumberFormat="1" applyFont="1" applyFill="1" applyBorder="1" applyAlignment="1">
      <alignment/>
    </xf>
    <xf numFmtId="181" fontId="22" fillId="0" borderId="21" xfId="42" applyNumberFormat="1" applyFont="1" applyFill="1" applyBorder="1" applyAlignment="1">
      <alignment/>
    </xf>
    <xf numFmtId="181" fontId="23" fillId="0" borderId="21" xfId="42" applyNumberFormat="1" applyFont="1" applyFill="1" applyBorder="1" applyAlignment="1">
      <alignment/>
    </xf>
    <xf numFmtId="0" fontId="16" fillId="0" borderId="0" xfId="0" applyFont="1" applyAlignment="1">
      <alignment/>
    </xf>
    <xf numFmtId="0" fontId="19" fillId="0" borderId="13" xfId="0" applyFont="1" applyFill="1" applyBorder="1" applyAlignment="1">
      <alignment/>
    </xf>
    <xf numFmtId="181" fontId="20" fillId="0" borderId="13" xfId="42" applyNumberFormat="1" applyFont="1" applyFill="1" applyBorder="1" applyAlignment="1">
      <alignment/>
    </xf>
    <xf numFmtId="0" fontId="66" fillId="0" borderId="13" xfId="0" applyFont="1" applyFill="1" applyBorder="1" applyAlignment="1">
      <alignment/>
    </xf>
    <xf numFmtId="181" fontId="66" fillId="0" borderId="19" xfId="42" applyNumberFormat="1" applyFont="1" applyBorder="1" applyAlignment="1">
      <alignment/>
    </xf>
    <xf numFmtId="0" fontId="67" fillId="0" borderId="0" xfId="0" applyFont="1" applyAlignment="1">
      <alignment/>
    </xf>
    <xf numFmtId="0" fontId="21" fillId="0" borderId="11" xfId="0" applyFont="1" applyFill="1" applyBorder="1" applyAlignment="1">
      <alignment/>
    </xf>
    <xf numFmtId="181" fontId="16" fillId="0" borderId="12" xfId="42" applyNumberFormat="1" applyFont="1" applyBorder="1" applyAlignment="1">
      <alignment/>
    </xf>
    <xf numFmtId="181" fontId="21" fillId="0" borderId="11" xfId="42" applyNumberFormat="1" applyFont="1" applyFill="1" applyBorder="1" applyAlignment="1">
      <alignment/>
    </xf>
    <xf numFmtId="0" fontId="66" fillId="0" borderId="22" xfId="0" applyFont="1" applyFill="1" applyBorder="1" applyAlignment="1">
      <alignment/>
    </xf>
    <xf numFmtId="181" fontId="66" fillId="0" borderId="22" xfId="42" applyNumberFormat="1" applyFont="1" applyBorder="1" applyAlignment="1">
      <alignment/>
    </xf>
    <xf numFmtId="181" fontId="24" fillId="0" borderId="13" xfId="42" applyNumberFormat="1" applyFont="1" applyBorder="1" applyAlignment="1">
      <alignment/>
    </xf>
    <xf numFmtId="181" fontId="66" fillId="0" borderId="13" xfId="42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181" fontId="21" fillId="0" borderId="12" xfId="42" applyNumberFormat="1" applyFont="1" applyFill="1" applyBorder="1" applyAlignment="1">
      <alignment/>
    </xf>
    <xf numFmtId="181" fontId="16" fillId="0" borderId="13" xfId="42" applyNumberFormat="1" applyFont="1" applyBorder="1" applyAlignment="1">
      <alignment/>
    </xf>
    <xf numFmtId="0" fontId="21" fillId="0" borderId="19" xfId="0" applyFont="1" applyBorder="1" applyAlignment="1">
      <alignment/>
    </xf>
    <xf numFmtId="181" fontId="16" fillId="0" borderId="21" xfId="42" applyNumberFormat="1" applyFont="1" applyBorder="1" applyAlignment="1">
      <alignment/>
    </xf>
    <xf numFmtId="181" fontId="23" fillId="0" borderId="12" xfId="42" applyNumberFormat="1" applyFont="1" applyFill="1" applyBorder="1" applyAlignment="1">
      <alignment/>
    </xf>
    <xf numFmtId="181" fontId="24" fillId="0" borderId="12" xfId="42" applyNumberFormat="1" applyFont="1" applyBorder="1" applyAlignment="1">
      <alignment/>
    </xf>
    <xf numFmtId="181" fontId="22" fillId="0" borderId="12" xfId="42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182" fontId="13" fillId="0" borderId="10" xfId="42" applyNumberFormat="1" applyFont="1" applyBorder="1" applyAlignment="1">
      <alignment horizontal="center"/>
    </xf>
    <xf numFmtId="182" fontId="13" fillId="0" borderId="11" xfId="42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/>
    </xf>
    <xf numFmtId="181" fontId="16" fillId="4" borderId="14" xfId="42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81" fontId="16" fillId="0" borderId="15" xfId="42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181" fontId="16" fillId="0" borderId="19" xfId="42" applyNumberFormat="1" applyFont="1" applyFill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181" fontId="13" fillId="0" borderId="0" xfId="42" applyNumberFormat="1" applyFont="1" applyAlignment="1">
      <alignment/>
    </xf>
    <xf numFmtId="0" fontId="21" fillId="0" borderId="23" xfId="0" applyFont="1" applyFill="1" applyBorder="1" applyAlignment="1">
      <alignment/>
    </xf>
    <xf numFmtId="181" fontId="16" fillId="0" borderId="23" xfId="42" applyNumberFormat="1" applyFont="1" applyBorder="1" applyAlignment="1">
      <alignment/>
    </xf>
    <xf numFmtId="181" fontId="21" fillId="0" borderId="23" xfId="42" applyNumberFormat="1" applyFont="1" applyFill="1" applyBorder="1" applyAlignment="1">
      <alignment/>
    </xf>
    <xf numFmtId="181" fontId="22" fillId="0" borderId="23" xfId="42" applyNumberFormat="1" applyFont="1" applyFill="1" applyBorder="1" applyAlignment="1">
      <alignment/>
    </xf>
    <xf numFmtId="181" fontId="23" fillId="0" borderId="23" xfId="42" applyNumberFormat="1" applyFont="1" applyFill="1" applyBorder="1" applyAlignment="1">
      <alignment/>
    </xf>
    <xf numFmtId="0" fontId="66" fillId="0" borderId="12" xfId="0" applyFont="1" applyFill="1" applyBorder="1" applyAlignment="1">
      <alignment/>
    </xf>
    <xf numFmtId="181" fontId="66" fillId="0" borderId="12" xfId="42" applyNumberFormat="1" applyFont="1" applyBorder="1" applyAlignment="1">
      <alignment/>
    </xf>
    <xf numFmtId="181" fontId="68" fillId="0" borderId="13" xfId="42" applyNumberFormat="1" applyFont="1" applyFill="1" applyBorder="1" applyAlignment="1">
      <alignment/>
    </xf>
    <xf numFmtId="181" fontId="69" fillId="0" borderId="13" xfId="42" applyNumberFormat="1" applyFont="1" applyFill="1" applyBorder="1" applyAlignment="1">
      <alignment/>
    </xf>
    <xf numFmtId="0" fontId="66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181" fontId="16" fillId="0" borderId="24" xfId="42" applyNumberFormat="1" applyFont="1" applyBorder="1" applyAlignment="1">
      <alignment/>
    </xf>
    <xf numFmtId="181" fontId="21" fillId="0" borderId="25" xfId="42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181" fontId="13" fillId="0" borderId="20" xfId="42" applyNumberFormat="1" applyFont="1" applyBorder="1" applyAlignment="1">
      <alignment/>
    </xf>
    <xf numFmtId="181" fontId="13" fillId="0" borderId="26" xfId="42" applyNumberFormat="1" applyFont="1" applyBorder="1" applyAlignment="1">
      <alignment/>
    </xf>
    <xf numFmtId="181" fontId="24" fillId="0" borderId="21" xfId="42" applyNumberFormat="1" applyFont="1" applyBorder="1" applyAlignment="1">
      <alignment/>
    </xf>
    <xf numFmtId="181" fontId="70" fillId="0" borderId="19" xfId="42" applyNumberFormat="1" applyFont="1" applyBorder="1" applyAlignment="1">
      <alignment/>
    </xf>
    <xf numFmtId="181" fontId="71" fillId="0" borderId="27" xfId="42" applyNumberFormat="1" applyFont="1" applyBorder="1" applyAlignment="1">
      <alignment/>
    </xf>
    <xf numFmtId="0" fontId="21" fillId="0" borderId="28" xfId="0" applyFont="1" applyFill="1" applyBorder="1" applyAlignment="1">
      <alignment/>
    </xf>
    <xf numFmtId="181" fontId="16" fillId="0" borderId="28" xfId="42" applyNumberFormat="1" applyFont="1" applyBorder="1" applyAlignment="1">
      <alignment/>
    </xf>
    <xf numFmtId="0" fontId="1" fillId="0" borderId="0" xfId="61" applyFont="1" applyAlignment="1">
      <alignment horizontal="center"/>
      <protection/>
    </xf>
    <xf numFmtId="0" fontId="2" fillId="0" borderId="29" xfId="61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72" fillId="0" borderId="29" xfId="61" applyFont="1" applyBorder="1" applyAlignment="1">
      <alignment horizontal="center"/>
      <protection/>
    </xf>
    <xf numFmtId="0" fontId="14" fillId="0" borderId="29" xfId="61" applyFont="1" applyBorder="1" applyAlignment="1">
      <alignment horizontal="center"/>
      <protection/>
    </xf>
    <xf numFmtId="0" fontId="15" fillId="0" borderId="29" xfId="6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3829050</xdr:colOff>
      <xdr:row>17</xdr:row>
      <xdr:rowOff>66675</xdr:rowOff>
    </xdr:from>
    <xdr:to>
      <xdr:col>0</xdr:col>
      <xdr:colOff>3933825</xdr:colOff>
      <xdr:row>23</xdr:row>
      <xdr:rowOff>190500</xdr:rowOff>
    </xdr:to>
    <xdr:sp>
      <xdr:nvSpPr>
        <xdr:cNvPr id="1" name="Right Brace 1"/>
        <xdr:cNvSpPr>
          <a:spLocks/>
        </xdr:cNvSpPr>
      </xdr:nvSpPr>
      <xdr:spPr>
        <a:xfrm>
          <a:off x="3829050" y="5000625"/>
          <a:ext cx="104775" cy="1952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3838575</xdr:colOff>
      <xdr:row>7</xdr:row>
      <xdr:rowOff>76200</xdr:rowOff>
    </xdr:from>
    <xdr:to>
      <xdr:col>0</xdr:col>
      <xdr:colOff>3990975</xdr:colOff>
      <xdr:row>9</xdr:row>
      <xdr:rowOff>276225</xdr:rowOff>
    </xdr:to>
    <xdr:sp>
      <xdr:nvSpPr>
        <xdr:cNvPr id="2" name="Right Brace 3"/>
        <xdr:cNvSpPr>
          <a:spLocks/>
        </xdr:cNvSpPr>
      </xdr:nvSpPr>
      <xdr:spPr>
        <a:xfrm>
          <a:off x="3838575" y="2228850"/>
          <a:ext cx="152400" cy="809625"/>
        </a:xfrm>
        <a:prstGeom prst="rightBrace">
          <a:avLst>
            <a:gd name="adj" fmla="val 945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3800475</xdr:colOff>
      <xdr:row>10</xdr:row>
      <xdr:rowOff>304800</xdr:rowOff>
    </xdr:from>
    <xdr:to>
      <xdr:col>0</xdr:col>
      <xdr:colOff>3933825</xdr:colOff>
      <xdr:row>15</xdr:row>
      <xdr:rowOff>0</xdr:rowOff>
    </xdr:to>
    <xdr:sp>
      <xdr:nvSpPr>
        <xdr:cNvPr id="3" name="Right Brace 4"/>
        <xdr:cNvSpPr>
          <a:spLocks/>
        </xdr:cNvSpPr>
      </xdr:nvSpPr>
      <xdr:spPr>
        <a:xfrm>
          <a:off x="3800475" y="3381375"/>
          <a:ext cx="133350" cy="1238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4419600</xdr:colOff>
      <xdr:row>13</xdr:row>
      <xdr:rowOff>123825</xdr:rowOff>
    </xdr:from>
    <xdr:to>
      <xdr:col>0</xdr:col>
      <xdr:colOff>4648200</xdr:colOff>
      <xdr:row>68</xdr:row>
      <xdr:rowOff>95250</xdr:rowOff>
    </xdr:to>
    <xdr:sp>
      <xdr:nvSpPr>
        <xdr:cNvPr id="1" name="Right Brace 1"/>
        <xdr:cNvSpPr>
          <a:spLocks/>
        </xdr:cNvSpPr>
      </xdr:nvSpPr>
      <xdr:spPr>
        <a:xfrm>
          <a:off x="4419600" y="4038600"/>
          <a:ext cx="228600" cy="3933825"/>
        </a:xfrm>
        <a:prstGeom prst="rightBrace">
          <a:avLst>
            <a:gd name="adj1" fmla="val -43703"/>
            <a:gd name="adj2" fmla="val -126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4514850</xdr:colOff>
      <xdr:row>72</xdr:row>
      <xdr:rowOff>38100</xdr:rowOff>
    </xdr:from>
    <xdr:to>
      <xdr:col>0</xdr:col>
      <xdr:colOff>4600575</xdr:colOff>
      <xdr:row>78</xdr:row>
      <xdr:rowOff>266700</xdr:rowOff>
    </xdr:to>
    <xdr:sp>
      <xdr:nvSpPr>
        <xdr:cNvPr id="2" name="Right Brace 3"/>
        <xdr:cNvSpPr>
          <a:spLocks/>
        </xdr:cNvSpPr>
      </xdr:nvSpPr>
      <xdr:spPr>
        <a:xfrm>
          <a:off x="4514850" y="8543925"/>
          <a:ext cx="85725" cy="838200"/>
        </a:xfrm>
        <a:prstGeom prst="rightBrace">
          <a:avLst>
            <a:gd name="adj1" fmla="val -38921"/>
            <a:gd name="adj2" fmla="val -126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85725</xdr:rowOff>
    </xdr:from>
    <xdr:to>
      <xdr:col>1</xdr:col>
      <xdr:colOff>219075</xdr:colOff>
      <xdr:row>9</xdr:row>
      <xdr:rowOff>238125</xdr:rowOff>
    </xdr:to>
    <xdr:sp>
      <xdr:nvSpPr>
        <xdr:cNvPr id="1" name="Right Brace 1"/>
        <xdr:cNvSpPr>
          <a:spLocks/>
        </xdr:cNvSpPr>
      </xdr:nvSpPr>
      <xdr:spPr>
        <a:xfrm>
          <a:off x="3457575" y="1924050"/>
          <a:ext cx="161925" cy="1076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0.7109375" style="2" customWidth="1"/>
    <col min="2" max="2" width="18.7109375" style="2" customWidth="1"/>
    <col min="3" max="3" width="10.28125" style="2" hidden="1" customWidth="1"/>
    <col min="4" max="4" width="11.421875" style="2" hidden="1" customWidth="1"/>
    <col min="5" max="5" width="12.57421875" style="2" hidden="1" customWidth="1"/>
    <col min="6" max="7" width="18.7109375" style="2" customWidth="1"/>
    <col min="8" max="8" width="10.28125" style="2" hidden="1" customWidth="1"/>
    <col min="9" max="9" width="12.7109375" style="2" hidden="1" customWidth="1"/>
    <col min="10" max="11" width="12.57421875" style="2" hidden="1" customWidth="1"/>
    <col min="12" max="12" width="11.28125" style="2" hidden="1" customWidth="1"/>
    <col min="13" max="13" width="11.421875" style="2" hidden="1" customWidth="1"/>
    <col min="14" max="14" width="12.421875" style="2" bestFit="1" customWidth="1"/>
    <col min="15" max="16384" width="9.140625" style="2" customWidth="1"/>
  </cols>
  <sheetData>
    <row r="1" spans="1:16" ht="24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"/>
      <c r="O1" s="1"/>
      <c r="P1" s="1"/>
    </row>
    <row r="2" spans="1:16" ht="24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"/>
      <c r="O2" s="1"/>
      <c r="P2" s="1"/>
    </row>
    <row r="3" spans="1:16" ht="24">
      <c r="A3" s="134" t="s">
        <v>38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3"/>
      <c r="O3" s="3"/>
      <c r="P3" s="3"/>
    </row>
    <row r="4" spans="1:16" ht="24">
      <c r="A4" s="4" t="s">
        <v>1</v>
      </c>
      <c r="B4" s="5" t="s">
        <v>2</v>
      </c>
      <c r="C4" s="5"/>
      <c r="D4" s="37" t="s">
        <v>6</v>
      </c>
      <c r="E4" s="37" t="s">
        <v>6</v>
      </c>
      <c r="F4" s="5" t="s">
        <v>9</v>
      </c>
      <c r="G4" s="5" t="s">
        <v>5</v>
      </c>
      <c r="H4" s="5" t="s">
        <v>14</v>
      </c>
      <c r="I4" s="5" t="s">
        <v>14</v>
      </c>
      <c r="J4" s="5" t="s">
        <v>14</v>
      </c>
      <c r="K4" s="5" t="s">
        <v>20</v>
      </c>
      <c r="L4" s="5" t="s">
        <v>14</v>
      </c>
      <c r="M4" s="5" t="s">
        <v>14</v>
      </c>
      <c r="N4" s="3"/>
      <c r="O4" s="3"/>
      <c r="P4" s="3"/>
    </row>
    <row r="5" spans="1:13" ht="24">
      <c r="A5" s="6"/>
      <c r="B5" s="7"/>
      <c r="C5" s="7"/>
      <c r="D5" s="38" t="s">
        <v>7</v>
      </c>
      <c r="E5" s="38" t="s">
        <v>8</v>
      </c>
      <c r="F5" s="7"/>
      <c r="G5" s="7"/>
      <c r="H5" s="7" t="s">
        <v>19</v>
      </c>
      <c r="I5" s="7" t="s">
        <v>11</v>
      </c>
      <c r="J5" s="7" t="s">
        <v>12</v>
      </c>
      <c r="K5" s="7" t="s">
        <v>21</v>
      </c>
      <c r="L5" s="7" t="s">
        <v>22</v>
      </c>
      <c r="M5" s="7" t="s">
        <v>23</v>
      </c>
    </row>
    <row r="6" spans="1:13" ht="24.75" thickBot="1">
      <c r="A6" s="14" t="s">
        <v>3</v>
      </c>
      <c r="B6" s="15">
        <f aca="true" t="shared" si="0" ref="B6:G6">+B7</f>
        <v>5000</v>
      </c>
      <c r="C6" s="15">
        <f t="shared" si="0"/>
        <v>0</v>
      </c>
      <c r="D6" s="15">
        <f t="shared" si="0"/>
        <v>0</v>
      </c>
      <c r="E6" s="15">
        <f t="shared" si="0"/>
        <v>0</v>
      </c>
      <c r="F6" s="15">
        <f t="shared" si="0"/>
        <v>5000</v>
      </c>
      <c r="G6" s="15">
        <f t="shared" si="0"/>
        <v>0</v>
      </c>
      <c r="H6" s="15" t="e">
        <f>+#REF!+#REF!+#REF!+#REF!</f>
        <v>#REF!</v>
      </c>
      <c r="I6" s="15" t="e">
        <f>+#REF!+#REF!+#REF!+#REF!</f>
        <v>#REF!</v>
      </c>
      <c r="J6" s="15" t="e">
        <f>+#REF!+#REF!+#REF!+#REF!</f>
        <v>#REF!</v>
      </c>
      <c r="K6" s="15" t="e">
        <f>+#REF!+#REF!+#REF!+#REF!</f>
        <v>#REF!</v>
      </c>
      <c r="L6" s="15" t="e">
        <f>+#REF!+#REF!+#REF!+#REF!</f>
        <v>#REF!</v>
      </c>
      <c r="M6" s="15" t="e">
        <f>+#REF!+#REF!+#REF!+#REF!</f>
        <v>#REF!</v>
      </c>
    </row>
    <row r="7" spans="1:13" ht="24.75" thickTop="1">
      <c r="A7" s="23" t="s">
        <v>31</v>
      </c>
      <c r="B7" s="27">
        <f>SUM(C7:M7)</f>
        <v>5000</v>
      </c>
      <c r="C7" s="22"/>
      <c r="D7" s="26"/>
      <c r="E7" s="26"/>
      <c r="F7" s="22">
        <v>5000</v>
      </c>
      <c r="G7" s="22"/>
      <c r="H7" s="18"/>
      <c r="I7" s="18"/>
      <c r="J7" s="18"/>
      <c r="K7" s="18"/>
      <c r="L7" s="18"/>
      <c r="M7" s="18"/>
    </row>
    <row r="8" spans="1:13" ht="24" hidden="1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24" hidden="1">
      <c r="A9" s="10"/>
      <c r="B9" s="11">
        <f>SUM(C9:M9)</f>
        <v>0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4" hidden="1">
      <c r="A11" s="9" t="s">
        <v>4</v>
      </c>
    </row>
    <row r="12" ht="24" hidden="1">
      <c r="A12" s="2" t="s">
        <v>15</v>
      </c>
    </row>
    <row r="13" ht="24" hidden="1">
      <c r="A13" s="2" t="s">
        <v>16</v>
      </c>
    </row>
    <row r="14" ht="24" hidden="1">
      <c r="A14" s="2" t="s">
        <v>17</v>
      </c>
    </row>
    <row r="15" ht="24" hidden="1">
      <c r="A15" s="2" t="s">
        <v>13</v>
      </c>
    </row>
    <row r="16" ht="24" hidden="1">
      <c r="A16" s="2" t="s">
        <v>18</v>
      </c>
    </row>
    <row r="17" spans="1:13" ht="24">
      <c r="A17" s="134" t="s">
        <v>36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6" ht="24">
      <c r="A18" s="4" t="s">
        <v>1</v>
      </c>
      <c r="B18" s="5" t="s">
        <v>2</v>
      </c>
      <c r="C18" s="5"/>
      <c r="D18" s="37" t="s">
        <v>6</v>
      </c>
      <c r="E18" s="37" t="s">
        <v>6</v>
      </c>
      <c r="F18" s="5" t="s">
        <v>9</v>
      </c>
      <c r="G18" s="5" t="s">
        <v>5</v>
      </c>
      <c r="H18" s="5" t="s">
        <v>14</v>
      </c>
      <c r="I18" s="5" t="s">
        <v>14</v>
      </c>
      <c r="J18" s="5" t="s">
        <v>14</v>
      </c>
      <c r="K18" s="5" t="s">
        <v>20</v>
      </c>
      <c r="L18" s="5" t="s">
        <v>14</v>
      </c>
      <c r="M18" s="5" t="s">
        <v>14</v>
      </c>
      <c r="N18" s="3"/>
      <c r="O18" s="3"/>
      <c r="P18" s="3"/>
    </row>
    <row r="19" spans="1:13" ht="24">
      <c r="A19" s="6"/>
      <c r="B19" s="7"/>
      <c r="C19" s="7"/>
      <c r="D19" s="38" t="s">
        <v>7</v>
      </c>
      <c r="E19" s="38" t="s">
        <v>8</v>
      </c>
      <c r="F19" s="7"/>
      <c r="G19" s="7"/>
      <c r="H19" s="7" t="s">
        <v>19</v>
      </c>
      <c r="I19" s="7" t="s">
        <v>11</v>
      </c>
      <c r="J19" s="7" t="s">
        <v>12</v>
      </c>
      <c r="K19" s="7" t="s">
        <v>21</v>
      </c>
      <c r="L19" s="7" t="s">
        <v>22</v>
      </c>
      <c r="M19" s="7" t="s">
        <v>23</v>
      </c>
    </row>
    <row r="20" spans="1:13" ht="24.75" thickBot="1">
      <c r="A20" s="14" t="s">
        <v>3</v>
      </c>
      <c r="B20" s="15">
        <f aca="true" t="shared" si="1" ref="B20:G20">+B21+B24+B26</f>
        <v>55000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35000</v>
      </c>
      <c r="G20" s="15">
        <f t="shared" si="1"/>
        <v>20000</v>
      </c>
      <c r="H20" s="15" t="e">
        <f>+H21+H24+#REF!+H26</f>
        <v>#REF!</v>
      </c>
      <c r="I20" s="15" t="e">
        <f>+I21+I24+#REF!+I26</f>
        <v>#REF!</v>
      </c>
      <c r="J20" s="15" t="e">
        <f>+J21+J24+#REF!+J26</f>
        <v>#REF!</v>
      </c>
      <c r="K20" s="15" t="e">
        <f>+K21+K24+#REF!+K26</f>
        <v>#REF!</v>
      </c>
      <c r="L20" s="15" t="e">
        <f>+L21+L24+#REF!+L26</f>
        <v>#REF!</v>
      </c>
      <c r="M20" s="15" t="e">
        <f>+M21+M24+#REF!+M26</f>
        <v>#REF!</v>
      </c>
    </row>
    <row r="21" spans="1:13" s="8" customFormat="1" ht="24.75" thickTop="1">
      <c r="A21" s="16" t="s">
        <v>30</v>
      </c>
      <c r="B21" s="17">
        <f aca="true" t="shared" si="2" ref="B21:M21">SUM(B22:B22)</f>
        <v>35000</v>
      </c>
      <c r="C21" s="17">
        <f t="shared" si="2"/>
        <v>0</v>
      </c>
      <c r="D21" s="17">
        <f t="shared" si="2"/>
        <v>0</v>
      </c>
      <c r="E21" s="17">
        <f t="shared" si="2"/>
        <v>0</v>
      </c>
      <c r="F21" s="17">
        <f t="shared" si="2"/>
        <v>35000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</row>
    <row r="22" spans="1:13" ht="24">
      <c r="A22" s="28" t="s">
        <v>31</v>
      </c>
      <c r="B22" s="29">
        <f>SUM(C22:M22)</f>
        <v>35000</v>
      </c>
      <c r="C22" s="30"/>
      <c r="D22" s="31"/>
      <c r="E22" s="31"/>
      <c r="F22" s="30">
        <v>35000</v>
      </c>
      <c r="G22" s="30"/>
      <c r="H22" s="13"/>
      <c r="I22" s="13"/>
      <c r="J22" s="13"/>
      <c r="K22" s="13"/>
      <c r="L22" s="13"/>
      <c r="M22" s="13"/>
    </row>
    <row r="23" spans="1:13" s="9" customFormat="1" ht="24">
      <c r="A23" s="32" t="s">
        <v>32</v>
      </c>
      <c r="B23" s="33">
        <v>10000</v>
      </c>
      <c r="C23" s="33"/>
      <c r="D23" s="34"/>
      <c r="E23" s="34"/>
      <c r="F23" s="34"/>
      <c r="G23" s="34"/>
      <c r="H23" s="21"/>
      <c r="I23" s="21"/>
      <c r="J23" s="21"/>
      <c r="K23" s="21"/>
      <c r="L23" s="21"/>
      <c r="M23" s="21"/>
    </row>
    <row r="24" spans="1:13" ht="24">
      <c r="A24" s="19" t="s">
        <v>33</v>
      </c>
      <c r="B24" s="20">
        <f aca="true" t="shared" si="3" ref="B24:M24">SUM(B25:B25)</f>
        <v>5000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5000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</row>
    <row r="25" spans="1:13" ht="24">
      <c r="A25" s="23" t="s">
        <v>29</v>
      </c>
      <c r="B25" s="27">
        <f>SUM(C25:M25)</f>
        <v>5000</v>
      </c>
      <c r="C25" s="22"/>
      <c r="D25" s="26"/>
      <c r="E25" s="26"/>
      <c r="F25" s="26"/>
      <c r="G25" s="22">
        <v>5000</v>
      </c>
      <c r="H25" s="18"/>
      <c r="I25" s="18"/>
      <c r="J25" s="18"/>
      <c r="K25" s="18"/>
      <c r="L25" s="18"/>
      <c r="M25" s="18"/>
    </row>
    <row r="26" spans="1:13" ht="24">
      <c r="A26" s="19" t="s">
        <v>37</v>
      </c>
      <c r="B26" s="20">
        <f>SUM(B28)</f>
        <v>15000</v>
      </c>
      <c r="C26" s="20">
        <f aca="true" t="shared" si="4" ref="C26:M26">SUM(C28)</f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15000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</row>
    <row r="27" spans="1:13" ht="24">
      <c r="A27" s="35" t="s">
        <v>35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24">
      <c r="A28" s="23" t="s">
        <v>34</v>
      </c>
      <c r="B28" s="27">
        <f>SUM(C28:M28)</f>
        <v>15000</v>
      </c>
      <c r="C28" s="22"/>
      <c r="D28" s="26"/>
      <c r="E28" s="26"/>
      <c r="F28" s="26"/>
      <c r="G28" s="22">
        <v>15000</v>
      </c>
      <c r="H28" s="18"/>
      <c r="I28" s="18"/>
      <c r="J28" s="18"/>
      <c r="K28" s="18"/>
      <c r="L28" s="18"/>
      <c r="M28" s="18"/>
    </row>
    <row r="30" ht="24" hidden="1">
      <c r="A30" s="2" t="s">
        <v>27</v>
      </c>
    </row>
    <row r="31" ht="24">
      <c r="A31" s="9" t="s">
        <v>4</v>
      </c>
    </row>
    <row r="32" ht="24">
      <c r="A32" s="2" t="s">
        <v>24</v>
      </c>
    </row>
    <row r="33" ht="24">
      <c r="A33" s="2" t="s">
        <v>25</v>
      </c>
    </row>
    <row r="34" ht="24">
      <c r="A34" s="2" t="s">
        <v>26</v>
      </c>
    </row>
    <row r="35" ht="24">
      <c r="A35" s="2" t="s">
        <v>13</v>
      </c>
    </row>
  </sheetData>
  <sheetProtection/>
  <mergeCells count="4">
    <mergeCell ref="A1:M1"/>
    <mergeCell ref="A2:M2"/>
    <mergeCell ref="A3:M3"/>
    <mergeCell ref="A17:M17"/>
  </mergeCells>
  <printOptions/>
  <pageMargins left="0.78740157480315" right="0" top="0.590551181102362" bottom="0.590551181102362" header="0.511811023622047" footer="0.118110236220472"/>
  <pageSetup firstPageNumber="48" useFirstPageNumber="1" horizontalDpi="600" verticalDpi="600" orientation="portrait" paperSize="9" scale="95" r:id="rId1"/>
  <headerFooter alignWithMargins="0">
    <oddHeader>&amp;R&amp;P</oddHead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0.7109375" style="40" customWidth="1"/>
    <col min="2" max="2" width="21.00390625" style="111" customWidth="1"/>
    <col min="3" max="3" width="11.8515625" style="111" hidden="1" customWidth="1"/>
    <col min="4" max="4" width="16.57421875" style="111" hidden="1" customWidth="1"/>
    <col min="5" max="5" width="11.7109375" style="111" hidden="1" customWidth="1"/>
    <col min="6" max="6" width="14.7109375" style="111" hidden="1" customWidth="1"/>
    <col min="7" max="7" width="17.57421875" style="111" hidden="1" customWidth="1"/>
    <col min="8" max="8" width="17.421875" style="111" hidden="1" customWidth="1"/>
    <col min="9" max="10" width="14.421875" style="40" hidden="1" customWidth="1"/>
    <col min="11" max="11" width="13.8515625" style="40" hidden="1" customWidth="1"/>
    <col min="12" max="12" width="12.7109375" style="40" hidden="1" customWidth="1"/>
    <col min="13" max="13" width="11.421875" style="40" hidden="1" customWidth="1"/>
    <col min="14" max="14" width="9.140625" style="40" customWidth="1"/>
    <col min="15" max="16384" width="9.140625" style="40" customWidth="1"/>
  </cols>
  <sheetData>
    <row r="1" spans="1:13" ht="2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4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4">
      <c r="A3" s="136" t="s">
        <v>44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4">
      <c r="A4" s="42" t="s">
        <v>1</v>
      </c>
      <c r="B4" s="43" t="s">
        <v>2</v>
      </c>
      <c r="C4" s="43"/>
      <c r="D4" s="101" t="s">
        <v>39</v>
      </c>
      <c r="E4" s="101" t="s">
        <v>39</v>
      </c>
      <c r="F4" s="43" t="s">
        <v>9</v>
      </c>
      <c r="G4" s="43" t="s">
        <v>5</v>
      </c>
      <c r="H4" s="43" t="s">
        <v>14</v>
      </c>
      <c r="I4" s="43" t="s">
        <v>14</v>
      </c>
      <c r="J4" s="43" t="s">
        <v>42</v>
      </c>
      <c r="K4" s="43" t="s">
        <v>14</v>
      </c>
      <c r="L4" s="43" t="s">
        <v>14</v>
      </c>
      <c r="M4" s="43" t="s">
        <v>14</v>
      </c>
    </row>
    <row r="5" spans="1:13" ht="24">
      <c r="A5" s="46"/>
      <c r="B5" s="47"/>
      <c r="C5" s="47"/>
      <c r="D5" s="102" t="s">
        <v>40</v>
      </c>
      <c r="E5" s="102" t="s">
        <v>41</v>
      </c>
      <c r="F5" s="47"/>
      <c r="G5" s="47"/>
      <c r="H5" s="47" t="s">
        <v>19</v>
      </c>
      <c r="I5" s="47" t="s">
        <v>12</v>
      </c>
      <c r="J5" s="47" t="s">
        <v>43</v>
      </c>
      <c r="K5" s="47" t="s">
        <v>11</v>
      </c>
      <c r="L5" s="47" t="s">
        <v>22</v>
      </c>
      <c r="M5" s="47" t="s">
        <v>23</v>
      </c>
    </row>
    <row r="6" spans="1:13" ht="24.75" thickBot="1">
      <c r="A6" s="103" t="s">
        <v>3</v>
      </c>
      <c r="B6" s="104">
        <f aca="true" t="shared" si="0" ref="B6:M6">SUM(B7:B11)</f>
        <v>10099550</v>
      </c>
      <c r="C6" s="104">
        <f t="shared" si="0"/>
        <v>0</v>
      </c>
      <c r="D6" s="104">
        <f t="shared" si="0"/>
        <v>212500</v>
      </c>
      <c r="E6" s="104">
        <f t="shared" si="0"/>
        <v>154650</v>
      </c>
      <c r="F6" s="104">
        <f t="shared" si="0"/>
        <v>2652600</v>
      </c>
      <c r="G6" s="104">
        <f t="shared" si="0"/>
        <v>7079800</v>
      </c>
      <c r="H6" s="104">
        <f t="shared" si="0"/>
        <v>0</v>
      </c>
      <c r="I6" s="104">
        <f t="shared" si="0"/>
        <v>0</v>
      </c>
      <c r="J6" s="104">
        <f t="shared" si="0"/>
        <v>0</v>
      </c>
      <c r="K6" s="104">
        <f t="shared" si="0"/>
        <v>0</v>
      </c>
      <c r="L6" s="104">
        <f t="shared" si="0"/>
        <v>0</v>
      </c>
      <c r="M6" s="104">
        <f t="shared" si="0"/>
        <v>0</v>
      </c>
    </row>
    <row r="7" spans="1:13" ht="24.75" thickTop="1">
      <c r="A7" s="105" t="s">
        <v>122</v>
      </c>
      <c r="B7" s="106">
        <f>บุคลากร!B6</f>
        <v>600000</v>
      </c>
      <c r="C7" s="106">
        <f>บุคลากร!C6</f>
        <v>0</v>
      </c>
      <c r="D7" s="106">
        <f>บุคลากร!D6</f>
        <v>0</v>
      </c>
      <c r="E7" s="106">
        <f>บุคลากร!E6</f>
        <v>0</v>
      </c>
      <c r="F7" s="106">
        <f>บุคลากร!F6</f>
        <v>0</v>
      </c>
      <c r="G7" s="106">
        <f>บุคลากร!G6</f>
        <v>600000</v>
      </c>
      <c r="H7" s="106">
        <f>บุคลากร!H6</f>
        <v>0</v>
      </c>
      <c r="I7" s="106">
        <f>บุคลากร!I6</f>
        <v>0</v>
      </c>
      <c r="J7" s="106">
        <f>บุคลากร!J6</f>
        <v>0</v>
      </c>
      <c r="K7" s="106">
        <f>บุคลากร!K6</f>
        <v>0</v>
      </c>
      <c r="L7" s="106">
        <f>บุคลากร!L6</f>
        <v>0</v>
      </c>
      <c r="M7" s="106">
        <f>บุคลากร!M6</f>
        <v>0</v>
      </c>
    </row>
    <row r="8" spans="1:13" ht="24">
      <c r="A8" s="107" t="s">
        <v>116</v>
      </c>
      <c r="B8" s="108">
        <f>'หลักสูตร '!B6</f>
        <v>4900000</v>
      </c>
      <c r="C8" s="108">
        <f>'หลักสูตร '!C6</f>
        <v>0</v>
      </c>
      <c r="D8" s="108">
        <f>'หลักสูตร '!D6</f>
        <v>212500</v>
      </c>
      <c r="E8" s="108">
        <f>'หลักสูตร '!E6</f>
        <v>0</v>
      </c>
      <c r="F8" s="108">
        <f>'หลักสูตร '!F6</f>
        <v>1176200</v>
      </c>
      <c r="G8" s="108">
        <f>'หลักสูตร '!G6</f>
        <v>3511300</v>
      </c>
      <c r="H8" s="108">
        <f>'หลักสูตร '!H6</f>
        <v>0</v>
      </c>
      <c r="I8" s="108">
        <f>'หลักสูตร '!I6</f>
        <v>0</v>
      </c>
      <c r="J8" s="108">
        <f>'หลักสูตร '!J6</f>
        <v>0</v>
      </c>
      <c r="K8" s="108">
        <f>'หลักสูตร '!K6</f>
        <v>0</v>
      </c>
      <c r="L8" s="108">
        <f>'หลักสูตร '!L6</f>
        <v>0</v>
      </c>
      <c r="M8" s="108">
        <f>'หลักสูตร '!M6</f>
        <v>0</v>
      </c>
    </row>
    <row r="9" spans="1:13" ht="24">
      <c r="A9" s="109" t="s">
        <v>45</v>
      </c>
      <c r="B9" s="58">
        <f>เสริมหลักสูตร!B6</f>
        <v>2349550</v>
      </c>
      <c r="C9" s="58">
        <f>เสริมหลักสูตร!C6</f>
        <v>0</v>
      </c>
      <c r="D9" s="58">
        <f>เสริมหลักสูตร!D6</f>
        <v>0</v>
      </c>
      <c r="E9" s="58">
        <f>เสริมหลักสูตร!E6</f>
        <v>154650</v>
      </c>
      <c r="F9" s="58">
        <f>เสริมหลักสูตร!F6</f>
        <v>1476400</v>
      </c>
      <c r="G9" s="58">
        <f>เสริมหลักสูตร!G6</f>
        <v>718500</v>
      </c>
      <c r="H9" s="58">
        <f>เสริมหลักสูตร!H6</f>
        <v>0</v>
      </c>
      <c r="I9" s="58">
        <f>เสริมหลักสูตร!I6</f>
        <v>0</v>
      </c>
      <c r="J9" s="58">
        <f>เสริมหลักสูตร!J6</f>
        <v>0</v>
      </c>
      <c r="K9" s="58">
        <f>เสริมหลักสูตร!K6</f>
        <v>0</v>
      </c>
      <c r="L9" s="58">
        <f>เสริมหลักสูตร!L6</f>
        <v>0</v>
      </c>
      <c r="M9" s="58">
        <f>เสริมหลักสูตร!M6</f>
        <v>0</v>
      </c>
    </row>
    <row r="10" spans="1:13" ht="24">
      <c r="A10" s="109" t="s">
        <v>46</v>
      </c>
      <c r="B10" s="58">
        <f>แนะแนว!B6</f>
        <v>50000</v>
      </c>
      <c r="C10" s="58">
        <f>แนะแนว!C6</f>
        <v>0</v>
      </c>
      <c r="D10" s="58">
        <f>แนะแนว!D6</f>
        <v>0</v>
      </c>
      <c r="E10" s="58">
        <f>แนะแนว!E6</f>
        <v>0</v>
      </c>
      <c r="F10" s="58">
        <f>แนะแนว!F6</f>
        <v>0</v>
      </c>
      <c r="G10" s="58">
        <f>แนะแนว!G6</f>
        <v>50000</v>
      </c>
      <c r="H10" s="58">
        <f>แนะแนว!H6</f>
        <v>0</v>
      </c>
      <c r="I10" s="58">
        <f>แนะแนว!I6</f>
        <v>0</v>
      </c>
      <c r="J10" s="58">
        <f>แนะแนว!J6</f>
        <v>0</v>
      </c>
      <c r="K10" s="58">
        <f>แนะแนว!K6</f>
        <v>0</v>
      </c>
      <c r="L10" s="58">
        <f>แนะแนว!L6</f>
        <v>0</v>
      </c>
      <c r="M10" s="58">
        <f>แนะแนว!M6</f>
        <v>0</v>
      </c>
    </row>
    <row r="11" spans="1:13" ht="24">
      <c r="A11" s="110" t="s">
        <v>119</v>
      </c>
      <c r="B11" s="86">
        <f>+แม่บ้าน!B6</f>
        <v>2200000</v>
      </c>
      <c r="C11" s="86">
        <f>+แม่บ้าน!C6</f>
        <v>0</v>
      </c>
      <c r="D11" s="86">
        <f>+แม่บ้าน!D6</f>
        <v>0</v>
      </c>
      <c r="E11" s="86">
        <f>+แม่บ้าน!E6</f>
        <v>0</v>
      </c>
      <c r="F11" s="86">
        <f>+แม่บ้าน!F6</f>
        <v>0</v>
      </c>
      <c r="G11" s="86">
        <f>+แม่บ้าน!G6</f>
        <v>2200000</v>
      </c>
      <c r="H11" s="86">
        <f>+แม่บ้าน!H6</f>
        <v>0</v>
      </c>
      <c r="I11" s="86">
        <f>+แม่บ้าน!I6</f>
        <v>0</v>
      </c>
      <c r="J11" s="86">
        <f>+แม่บ้าน!J6</f>
        <v>0</v>
      </c>
      <c r="K11" s="86">
        <f>+แม่บ้าน!K6</f>
        <v>0</v>
      </c>
      <c r="L11" s="86">
        <f>+แม่บ้าน!L6</f>
        <v>0</v>
      </c>
      <c r="M11" s="86">
        <f>+แม่บ้าน!M6</f>
        <v>0</v>
      </c>
    </row>
    <row r="12" spans="2:8" ht="24">
      <c r="B12" s="40"/>
      <c r="C12" s="40"/>
      <c r="D12" s="40"/>
      <c r="E12" s="40"/>
      <c r="F12" s="40"/>
      <c r="G12" s="40"/>
      <c r="H12" s="40"/>
    </row>
    <row r="13" ht="24">
      <c r="A13" s="79" t="s">
        <v>4</v>
      </c>
    </row>
    <row r="14" ht="24">
      <c r="A14" s="40" t="s">
        <v>128</v>
      </c>
    </row>
    <row r="15" ht="24">
      <c r="A15" s="40" t="s">
        <v>129</v>
      </c>
    </row>
    <row r="16" ht="24">
      <c r="A16" s="40" t="s">
        <v>130</v>
      </c>
    </row>
    <row r="17" spans="1:7" ht="24" hidden="1">
      <c r="A17" s="40" t="s">
        <v>13</v>
      </c>
      <c r="G17" s="111">
        <f>+G8+G9+G10</f>
        <v>4279800</v>
      </c>
    </row>
  </sheetData>
  <sheetProtection/>
  <mergeCells count="3">
    <mergeCell ref="A2:M2"/>
    <mergeCell ref="A1:M1"/>
    <mergeCell ref="A3:M3"/>
  </mergeCells>
  <printOptions/>
  <pageMargins left="1.18110236220472" right="0" top="0.78740157480315" bottom="0.590551181102362" header="0.511811023622047" footer="0.118110236220472"/>
  <pageSetup firstPageNumber="50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0.7109375" style="40" customWidth="1"/>
    <col min="2" max="2" width="20.8515625" style="40" customWidth="1"/>
    <col min="3" max="3" width="13.00390625" style="40" hidden="1" customWidth="1"/>
    <col min="4" max="4" width="11.421875" style="40" hidden="1" customWidth="1"/>
    <col min="5" max="5" width="12.57421875" style="40" hidden="1" customWidth="1"/>
    <col min="6" max="6" width="12.7109375" style="40" hidden="1" customWidth="1"/>
    <col min="7" max="7" width="15.8515625" style="40" hidden="1" customWidth="1"/>
    <col min="8" max="8" width="16.140625" style="40" hidden="1" customWidth="1"/>
    <col min="9" max="9" width="12.7109375" style="40" hidden="1" customWidth="1"/>
    <col min="10" max="11" width="12.57421875" style="40" hidden="1" customWidth="1"/>
    <col min="12" max="12" width="11.28125" style="40" hidden="1" customWidth="1"/>
    <col min="13" max="13" width="11.421875" style="40" hidden="1" customWidth="1"/>
    <col min="14" max="16384" width="9.140625" style="40" customWidth="1"/>
  </cols>
  <sheetData>
    <row r="1" spans="1:16" ht="2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9"/>
      <c r="O1" s="39"/>
      <c r="P1" s="39"/>
    </row>
    <row r="2" spans="1:16" ht="24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9"/>
      <c r="O2" s="39"/>
      <c r="P2" s="39"/>
    </row>
    <row r="3" spans="1:16" ht="24">
      <c r="A3" s="137" t="s">
        <v>122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1"/>
      <c r="O3" s="41"/>
      <c r="P3" s="41"/>
    </row>
    <row r="4" spans="1:16" ht="24">
      <c r="A4" s="42" t="s">
        <v>1</v>
      </c>
      <c r="B4" s="43" t="s">
        <v>2</v>
      </c>
      <c r="C4" s="44"/>
      <c r="D4" s="44" t="s">
        <v>39</v>
      </c>
      <c r="E4" s="44" t="s">
        <v>39</v>
      </c>
      <c r="F4" s="43" t="s">
        <v>9</v>
      </c>
      <c r="G4" s="43" t="s">
        <v>5</v>
      </c>
      <c r="H4" s="43" t="s">
        <v>14</v>
      </c>
      <c r="I4" s="45" t="s">
        <v>14</v>
      </c>
      <c r="J4" s="45" t="s">
        <v>42</v>
      </c>
      <c r="K4" s="45" t="s">
        <v>14</v>
      </c>
      <c r="L4" s="45" t="s">
        <v>14</v>
      </c>
      <c r="M4" s="45" t="s">
        <v>14</v>
      </c>
      <c r="N4" s="41"/>
      <c r="O4" s="41"/>
      <c r="P4" s="41"/>
    </row>
    <row r="5" spans="1:13" ht="24">
      <c r="A5" s="46"/>
      <c r="B5" s="47"/>
      <c r="C5" s="48"/>
      <c r="D5" s="49" t="s">
        <v>40</v>
      </c>
      <c r="E5" s="50" t="s">
        <v>41</v>
      </c>
      <c r="F5" s="47"/>
      <c r="G5" s="47"/>
      <c r="H5" s="47" t="s">
        <v>19</v>
      </c>
      <c r="I5" s="48" t="s">
        <v>12</v>
      </c>
      <c r="J5" s="48" t="s">
        <v>43</v>
      </c>
      <c r="K5" s="48" t="s">
        <v>11</v>
      </c>
      <c r="L5" s="48" t="s">
        <v>22</v>
      </c>
      <c r="M5" s="47" t="s">
        <v>23</v>
      </c>
    </row>
    <row r="6" spans="1:13" ht="24.75" thickBot="1">
      <c r="A6" s="51" t="s">
        <v>3</v>
      </c>
      <c r="B6" s="52">
        <f>+B7+B13+B18</f>
        <v>600000</v>
      </c>
      <c r="C6" s="52">
        <f aca="true" t="shared" si="0" ref="C6:M6">+C7+C13+C18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600000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</row>
    <row r="7" spans="1:13" s="56" customFormat="1" ht="24.75" hidden="1" thickTop="1">
      <c r="A7" s="53" t="s">
        <v>105</v>
      </c>
      <c r="B7" s="54">
        <f>SUM(B8:B12)</f>
        <v>0</v>
      </c>
      <c r="C7" s="54">
        <f aca="true" t="shared" si="1" ref="C7:M7">SUM(C8:C12)</f>
        <v>0</v>
      </c>
      <c r="D7" s="54">
        <f t="shared" si="1"/>
        <v>0</v>
      </c>
      <c r="E7" s="54">
        <f t="shared" si="1"/>
        <v>0</v>
      </c>
      <c r="F7" s="54">
        <f t="shared" si="1"/>
        <v>0</v>
      </c>
      <c r="G7" s="54">
        <f t="shared" si="1"/>
        <v>0</v>
      </c>
      <c r="H7" s="55">
        <f t="shared" si="1"/>
        <v>0</v>
      </c>
      <c r="I7" s="55">
        <f t="shared" si="1"/>
        <v>0</v>
      </c>
      <c r="J7" s="55">
        <f t="shared" si="1"/>
        <v>0</v>
      </c>
      <c r="K7" s="55">
        <f t="shared" si="1"/>
        <v>0</v>
      </c>
      <c r="L7" s="55">
        <f t="shared" si="1"/>
        <v>0</v>
      </c>
      <c r="M7" s="55">
        <f t="shared" si="1"/>
        <v>0</v>
      </c>
    </row>
    <row r="8" spans="1:13" s="56" customFormat="1" ht="24" hidden="1">
      <c r="A8" s="57" t="s">
        <v>106</v>
      </c>
      <c r="B8" s="58">
        <f>SUM(C8:M8)</f>
        <v>0</v>
      </c>
      <c r="C8" s="59"/>
      <c r="D8" s="60"/>
      <c r="E8" s="60"/>
      <c r="F8" s="59"/>
      <c r="G8" s="59"/>
      <c r="H8" s="61"/>
      <c r="I8" s="61"/>
      <c r="J8" s="61"/>
      <c r="K8" s="61"/>
      <c r="L8" s="61"/>
      <c r="M8" s="61"/>
    </row>
    <row r="9" spans="1:13" s="56" customFormat="1" ht="24" hidden="1">
      <c r="A9" s="57" t="s">
        <v>107</v>
      </c>
      <c r="B9" s="58">
        <f>SUM(C9:M9)</f>
        <v>0</v>
      </c>
      <c r="C9" s="59"/>
      <c r="D9" s="60"/>
      <c r="E9" s="60"/>
      <c r="F9" s="59"/>
      <c r="G9" s="59"/>
      <c r="H9" s="61"/>
      <c r="I9" s="61"/>
      <c r="J9" s="61"/>
      <c r="K9" s="61"/>
      <c r="L9" s="61"/>
      <c r="M9" s="61"/>
    </row>
    <row r="10" spans="1:13" s="56" customFormat="1" ht="24" hidden="1">
      <c r="A10" s="57" t="s">
        <v>108</v>
      </c>
      <c r="B10" s="58">
        <f>SUM(C10:M10)</f>
        <v>0</v>
      </c>
      <c r="C10" s="59"/>
      <c r="D10" s="60"/>
      <c r="E10" s="60"/>
      <c r="F10" s="60"/>
      <c r="G10" s="60"/>
      <c r="H10" s="61"/>
      <c r="I10" s="61"/>
      <c r="J10" s="60"/>
      <c r="K10" s="61"/>
      <c r="L10" s="61"/>
      <c r="M10" s="61"/>
    </row>
    <row r="11" spans="1:13" s="56" customFormat="1" ht="24" hidden="1">
      <c r="A11" s="100" t="s">
        <v>109</v>
      </c>
      <c r="B11" s="58">
        <f>SUM(C11:M11)</f>
        <v>0</v>
      </c>
      <c r="C11" s="67"/>
      <c r="D11" s="68"/>
      <c r="E11" s="68"/>
      <c r="F11" s="68"/>
      <c r="G11" s="68"/>
      <c r="H11" s="69"/>
      <c r="I11" s="69"/>
      <c r="J11" s="68"/>
      <c r="K11" s="69"/>
      <c r="L11" s="69"/>
      <c r="M11" s="69"/>
    </row>
    <row r="12" spans="1:13" s="56" customFormat="1" ht="24" hidden="1">
      <c r="A12" s="92" t="s">
        <v>118</v>
      </c>
      <c r="B12" s="86">
        <f>SUM(C12:M12)</f>
        <v>0</v>
      </c>
      <c r="C12" s="93"/>
      <c r="D12" s="93"/>
      <c r="E12" s="93"/>
      <c r="F12" s="93"/>
      <c r="G12" s="93"/>
      <c r="H12" s="97"/>
      <c r="I12" s="97"/>
      <c r="J12" s="93"/>
      <c r="K12" s="97"/>
      <c r="L12" s="97"/>
      <c r="M12" s="97"/>
    </row>
    <row r="13" spans="1:13" s="56" customFormat="1" ht="24.75" thickTop="1">
      <c r="A13" s="80" t="s">
        <v>121</v>
      </c>
      <c r="B13" s="81">
        <f>SUM(B14:B17)</f>
        <v>600000</v>
      </c>
      <c r="C13" s="81">
        <f aca="true" t="shared" si="2" ref="C13:M13">SUM(C14:C17)</f>
        <v>0</v>
      </c>
      <c r="D13" s="81">
        <f t="shared" si="2"/>
        <v>0</v>
      </c>
      <c r="E13" s="81">
        <f t="shared" si="2"/>
        <v>0</v>
      </c>
      <c r="F13" s="81">
        <f t="shared" si="2"/>
        <v>0</v>
      </c>
      <c r="G13" s="81">
        <f t="shared" si="2"/>
        <v>600000</v>
      </c>
      <c r="H13" s="81">
        <f t="shared" si="2"/>
        <v>0</v>
      </c>
      <c r="I13" s="81">
        <f t="shared" si="2"/>
        <v>0</v>
      </c>
      <c r="J13" s="81">
        <f t="shared" si="2"/>
        <v>0</v>
      </c>
      <c r="K13" s="81">
        <f t="shared" si="2"/>
        <v>0</v>
      </c>
      <c r="L13" s="81">
        <f t="shared" si="2"/>
        <v>0</v>
      </c>
      <c r="M13" s="81">
        <f t="shared" si="2"/>
        <v>0</v>
      </c>
    </row>
    <row r="14" spans="1:13" s="56" customFormat="1" ht="24">
      <c r="A14" s="57" t="s">
        <v>110</v>
      </c>
      <c r="B14" s="62">
        <f>SUM(C14:M14)</f>
        <v>400000</v>
      </c>
      <c r="C14" s="59"/>
      <c r="D14" s="60"/>
      <c r="E14" s="60"/>
      <c r="F14" s="59"/>
      <c r="G14" s="59">
        <v>400000</v>
      </c>
      <c r="H14" s="61"/>
      <c r="I14" s="61"/>
      <c r="J14" s="61"/>
      <c r="K14" s="61"/>
      <c r="L14" s="61"/>
      <c r="M14" s="61"/>
    </row>
    <row r="15" spans="1:13" s="56" customFormat="1" ht="24">
      <c r="A15" s="92" t="s">
        <v>111</v>
      </c>
      <c r="B15" s="98">
        <f>SUM(C15:M15)</f>
        <v>200000</v>
      </c>
      <c r="C15" s="93"/>
      <c r="D15" s="99"/>
      <c r="E15" s="99"/>
      <c r="F15" s="93"/>
      <c r="G15" s="93">
        <v>200000</v>
      </c>
      <c r="H15" s="97"/>
      <c r="I15" s="97"/>
      <c r="J15" s="97"/>
      <c r="K15" s="97"/>
      <c r="L15" s="97"/>
      <c r="M15" s="97"/>
    </row>
    <row r="16" spans="1:13" s="56" customFormat="1" ht="24" hidden="1">
      <c r="A16" s="57" t="s">
        <v>112</v>
      </c>
      <c r="B16" s="90">
        <f>SUM(C16:M16)</f>
        <v>0</v>
      </c>
      <c r="C16" s="59"/>
      <c r="D16" s="60"/>
      <c r="E16" s="60"/>
      <c r="F16" s="59"/>
      <c r="G16" s="59"/>
      <c r="H16" s="61"/>
      <c r="I16" s="61"/>
      <c r="J16" s="61"/>
      <c r="K16" s="69"/>
      <c r="L16" s="69"/>
      <c r="M16" s="69"/>
    </row>
    <row r="17" spans="1:13" s="56" customFormat="1" ht="24" hidden="1">
      <c r="A17" s="92" t="s">
        <v>113</v>
      </c>
      <c r="B17" s="98">
        <f>SUM(C17:M17)</f>
        <v>0</v>
      </c>
      <c r="C17" s="93"/>
      <c r="D17" s="99"/>
      <c r="E17" s="99"/>
      <c r="F17" s="93"/>
      <c r="G17" s="93"/>
      <c r="H17" s="97"/>
      <c r="I17" s="97"/>
      <c r="J17" s="97"/>
      <c r="K17" s="97"/>
      <c r="L17" s="97"/>
      <c r="M17" s="97"/>
    </row>
    <row r="18" spans="1:13" s="56" customFormat="1" ht="24" hidden="1">
      <c r="A18" s="80" t="s">
        <v>114</v>
      </c>
      <c r="B18" s="81">
        <f>SUM(B19:B20)</f>
        <v>0</v>
      </c>
      <c r="C18" s="81">
        <f aca="true" t="shared" si="3" ref="C18:M18">SUM(C19:C20)</f>
        <v>0</v>
      </c>
      <c r="D18" s="81">
        <f t="shared" si="3"/>
        <v>0</v>
      </c>
      <c r="E18" s="81">
        <f t="shared" si="3"/>
        <v>0</v>
      </c>
      <c r="F18" s="81">
        <f t="shared" si="3"/>
        <v>0</v>
      </c>
      <c r="G18" s="81">
        <f t="shared" si="3"/>
        <v>0</v>
      </c>
      <c r="H18" s="81">
        <f t="shared" si="3"/>
        <v>0</v>
      </c>
      <c r="I18" s="81">
        <f t="shared" si="3"/>
        <v>0</v>
      </c>
      <c r="J18" s="81">
        <f t="shared" si="3"/>
        <v>0</v>
      </c>
      <c r="K18" s="81">
        <f t="shared" si="3"/>
        <v>0</v>
      </c>
      <c r="L18" s="81">
        <f t="shared" si="3"/>
        <v>0</v>
      </c>
      <c r="M18" s="81">
        <f t="shared" si="3"/>
        <v>0</v>
      </c>
    </row>
    <row r="19" spans="1:13" ht="24" hidden="1">
      <c r="A19" s="57" t="s">
        <v>117</v>
      </c>
      <c r="B19" s="62">
        <f>SUM(C19:M19)</f>
        <v>0</v>
      </c>
      <c r="C19" s="59"/>
      <c r="D19" s="60"/>
      <c r="E19" s="60"/>
      <c r="F19" s="59"/>
      <c r="G19" s="59"/>
      <c r="H19" s="61"/>
      <c r="I19" s="61"/>
      <c r="J19" s="61"/>
      <c r="K19" s="61"/>
      <c r="L19" s="61"/>
      <c r="M19" s="61"/>
    </row>
    <row r="20" spans="1:13" ht="24" hidden="1">
      <c r="A20" s="92" t="s">
        <v>115</v>
      </c>
      <c r="B20" s="98">
        <f>SUM(C20:M20)</f>
        <v>0</v>
      </c>
      <c r="C20" s="93"/>
      <c r="D20" s="99"/>
      <c r="E20" s="99"/>
      <c r="F20" s="93"/>
      <c r="G20" s="93"/>
      <c r="H20" s="97"/>
      <c r="I20" s="97"/>
      <c r="J20" s="97"/>
      <c r="K20" s="97"/>
      <c r="L20" s="97"/>
      <c r="M20" s="97"/>
    </row>
    <row r="22" ht="24">
      <c r="A22" s="79" t="s">
        <v>4</v>
      </c>
    </row>
    <row r="23" ht="24">
      <c r="A23" s="40" t="s">
        <v>128</v>
      </c>
    </row>
    <row r="24" ht="24">
      <c r="A24" s="40" t="s">
        <v>129</v>
      </c>
    </row>
    <row r="25" ht="24">
      <c r="A25" s="40" t="s">
        <v>130</v>
      </c>
    </row>
    <row r="26" ht="24">
      <c r="A26" s="40" t="s">
        <v>13</v>
      </c>
    </row>
  </sheetData>
  <sheetProtection/>
  <mergeCells count="3">
    <mergeCell ref="A1:M1"/>
    <mergeCell ref="A2:M2"/>
    <mergeCell ref="A3:M3"/>
  </mergeCells>
  <printOptions/>
  <pageMargins left="1.18110236220472" right="0" top="0.78740157480315" bottom="0.393700787401575" header="0.511811023622047" footer="0.118110236220472"/>
  <pageSetup firstPageNumber="51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32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U10" sqref="U10"/>
    </sheetView>
  </sheetViews>
  <sheetFormatPr defaultColWidth="9.140625" defaultRowHeight="12.75"/>
  <cols>
    <col min="1" max="1" width="60.7109375" style="40" customWidth="1"/>
    <col min="2" max="2" width="20.8515625" style="40" customWidth="1"/>
    <col min="3" max="3" width="13.00390625" style="40" hidden="1" customWidth="1"/>
    <col min="4" max="4" width="15.140625" style="40" hidden="1" customWidth="1"/>
    <col min="5" max="5" width="12.57421875" style="40" hidden="1" customWidth="1"/>
    <col min="6" max="6" width="12.7109375" style="40" hidden="1" customWidth="1"/>
    <col min="7" max="7" width="15.8515625" style="40" hidden="1" customWidth="1"/>
    <col min="8" max="8" width="16.140625" style="40" hidden="1" customWidth="1"/>
    <col min="9" max="9" width="12.7109375" style="40" hidden="1" customWidth="1"/>
    <col min="10" max="11" width="12.57421875" style="40" hidden="1" customWidth="1"/>
    <col min="12" max="12" width="11.28125" style="40" hidden="1" customWidth="1"/>
    <col min="13" max="13" width="11.421875" style="40" hidden="1" customWidth="1"/>
    <col min="14" max="16384" width="9.140625" style="40" customWidth="1"/>
  </cols>
  <sheetData>
    <row r="1" spans="1:16" ht="2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9"/>
      <c r="O1" s="39"/>
      <c r="P1" s="39"/>
    </row>
    <row r="2" spans="1:16" ht="24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9"/>
      <c r="O2" s="39"/>
      <c r="P2" s="39"/>
    </row>
    <row r="3" spans="1:16" ht="24">
      <c r="A3" s="137" t="s">
        <v>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1"/>
      <c r="O3" s="41"/>
      <c r="P3" s="41"/>
    </row>
    <row r="4" spans="1:16" ht="24">
      <c r="A4" s="42" t="s">
        <v>1</v>
      </c>
      <c r="B4" s="43" t="s">
        <v>2</v>
      </c>
      <c r="C4" s="44"/>
      <c r="D4" s="44" t="s">
        <v>39</v>
      </c>
      <c r="E4" s="44" t="s">
        <v>39</v>
      </c>
      <c r="F4" s="43" t="s">
        <v>9</v>
      </c>
      <c r="G4" s="43" t="s">
        <v>5</v>
      </c>
      <c r="H4" s="43" t="s">
        <v>14</v>
      </c>
      <c r="I4" s="45" t="s">
        <v>14</v>
      </c>
      <c r="J4" s="45" t="s">
        <v>42</v>
      </c>
      <c r="K4" s="45" t="s">
        <v>14</v>
      </c>
      <c r="L4" s="45" t="s">
        <v>14</v>
      </c>
      <c r="M4" s="45" t="s">
        <v>14</v>
      </c>
      <c r="N4" s="41"/>
      <c r="O4" s="41"/>
      <c r="P4" s="41"/>
    </row>
    <row r="5" spans="1:13" ht="24">
      <c r="A5" s="46"/>
      <c r="B5" s="47"/>
      <c r="C5" s="48"/>
      <c r="D5" s="49" t="s">
        <v>40</v>
      </c>
      <c r="E5" s="50" t="s">
        <v>41</v>
      </c>
      <c r="F5" s="47"/>
      <c r="G5" s="47"/>
      <c r="H5" s="47" t="s">
        <v>19</v>
      </c>
      <c r="I5" s="48" t="s">
        <v>12</v>
      </c>
      <c r="J5" s="48" t="s">
        <v>43</v>
      </c>
      <c r="K5" s="48" t="s">
        <v>11</v>
      </c>
      <c r="L5" s="48" t="s">
        <v>22</v>
      </c>
      <c r="M5" s="47" t="s">
        <v>23</v>
      </c>
    </row>
    <row r="6" spans="1:13" ht="24.75" thickBot="1">
      <c r="A6" s="51" t="s">
        <v>3</v>
      </c>
      <c r="B6" s="52">
        <f>SUM(B7:B26)</f>
        <v>4900000</v>
      </c>
      <c r="C6" s="52">
        <f aca="true" t="shared" si="0" ref="C6:M6">SUM(C7:C26)</f>
        <v>0</v>
      </c>
      <c r="D6" s="52">
        <f t="shared" si="0"/>
        <v>212500</v>
      </c>
      <c r="E6" s="52">
        <f t="shared" si="0"/>
        <v>0</v>
      </c>
      <c r="F6" s="52">
        <f t="shared" si="0"/>
        <v>1176200</v>
      </c>
      <c r="G6" s="52">
        <f t="shared" si="0"/>
        <v>3511300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</row>
    <row r="7" spans="1:13" s="56" customFormat="1" ht="24.75" thickTop="1">
      <c r="A7" s="53" t="s">
        <v>51</v>
      </c>
      <c r="B7" s="54"/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</row>
    <row r="8" spans="1:13" s="56" customFormat="1" ht="24">
      <c r="A8" s="57" t="s">
        <v>48</v>
      </c>
      <c r="B8" s="58">
        <f>SUM(C8:M8)</f>
        <v>0</v>
      </c>
      <c r="C8" s="59"/>
      <c r="D8" s="119"/>
      <c r="E8" s="119"/>
      <c r="F8" s="119"/>
      <c r="G8" s="119"/>
      <c r="H8" s="120"/>
      <c r="I8" s="120"/>
      <c r="J8" s="61"/>
      <c r="K8" s="61"/>
      <c r="L8" s="61"/>
      <c r="M8" s="61"/>
    </row>
    <row r="9" spans="1:13" s="56" customFormat="1" ht="24">
      <c r="A9" s="57" t="s">
        <v>52</v>
      </c>
      <c r="B9" s="58">
        <f>SUM(C9:M9)</f>
        <v>1200000</v>
      </c>
      <c r="C9" s="59"/>
      <c r="D9" s="119">
        <v>212500</v>
      </c>
      <c r="E9" s="119"/>
      <c r="F9" s="119">
        <f>1200000-212500-11300</f>
        <v>976200</v>
      </c>
      <c r="G9" s="119">
        <v>11300</v>
      </c>
      <c r="H9" s="120"/>
      <c r="I9" s="120"/>
      <c r="J9" s="60"/>
      <c r="K9" s="61"/>
      <c r="L9" s="61"/>
      <c r="M9" s="61"/>
    </row>
    <row r="10" spans="1:13" s="56" customFormat="1" ht="24.75" thickBot="1">
      <c r="A10" s="57" t="s">
        <v>53</v>
      </c>
      <c r="B10" s="58">
        <f>SUM(C10:M10)</f>
        <v>0</v>
      </c>
      <c r="C10" s="59"/>
      <c r="D10" s="119"/>
      <c r="E10" s="119"/>
      <c r="F10" s="119"/>
      <c r="G10" s="119"/>
      <c r="H10" s="120"/>
      <c r="I10" s="120"/>
      <c r="J10" s="59"/>
      <c r="K10" s="61"/>
      <c r="L10" s="61"/>
      <c r="M10" s="61"/>
    </row>
    <row r="11" spans="1:13" s="56" customFormat="1" ht="24.75" thickTop="1">
      <c r="A11" s="53" t="s">
        <v>54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s="56" customFormat="1" ht="24">
      <c r="A12" s="57" t="s">
        <v>55</v>
      </c>
      <c r="B12" s="62">
        <f>SUM(C12:M12)</f>
        <v>0</v>
      </c>
      <c r="C12" s="59"/>
      <c r="D12" s="60"/>
      <c r="E12" s="60"/>
      <c r="F12" s="59"/>
      <c r="G12" s="59"/>
      <c r="H12" s="61"/>
      <c r="I12" s="61"/>
      <c r="J12" s="61"/>
      <c r="K12" s="61"/>
      <c r="L12" s="61"/>
      <c r="M12" s="61"/>
    </row>
    <row r="13" spans="1:13" s="56" customFormat="1" ht="24">
      <c r="A13" s="57" t="s">
        <v>47</v>
      </c>
      <c r="B13" s="62">
        <f>SUM(C13:M13)</f>
        <v>100000</v>
      </c>
      <c r="C13" s="59"/>
      <c r="D13" s="60"/>
      <c r="E13" s="60"/>
      <c r="F13" s="59">
        <v>100000</v>
      </c>
      <c r="G13" s="59"/>
      <c r="H13" s="61"/>
      <c r="I13" s="61"/>
      <c r="J13" s="61"/>
      <c r="K13" s="61"/>
      <c r="L13" s="61"/>
      <c r="M13" s="61"/>
    </row>
    <row r="14" spans="1:13" s="56" customFormat="1" ht="24">
      <c r="A14" s="57" t="s">
        <v>56</v>
      </c>
      <c r="B14" s="62">
        <f>SUM(C14:M14)</f>
        <v>0</v>
      </c>
      <c r="C14" s="59"/>
      <c r="D14" s="60"/>
      <c r="E14" s="60"/>
      <c r="F14" s="59"/>
      <c r="G14" s="59"/>
      <c r="H14" s="61"/>
      <c r="I14" s="61"/>
      <c r="J14" s="61"/>
      <c r="K14" s="61"/>
      <c r="L14" s="61"/>
      <c r="M14" s="61"/>
    </row>
    <row r="15" spans="1:13" s="56" customFormat="1" ht="24.75" thickBot="1">
      <c r="A15" s="57" t="s">
        <v>57</v>
      </c>
      <c r="B15" s="62">
        <f>SUM(C15:M15)</f>
        <v>0</v>
      </c>
      <c r="C15" s="59"/>
      <c r="D15" s="60"/>
      <c r="E15" s="60"/>
      <c r="F15" s="60"/>
      <c r="G15" s="59"/>
      <c r="H15" s="61"/>
      <c r="I15" s="61"/>
      <c r="J15" s="61"/>
      <c r="K15" s="61"/>
      <c r="L15" s="61"/>
      <c r="M15" s="61"/>
    </row>
    <row r="16" spans="1:13" ht="24.75" hidden="1" thickBot="1">
      <c r="A16" s="63" t="s">
        <v>58</v>
      </c>
      <c r="B16" s="64"/>
      <c r="C16" s="64"/>
      <c r="D16" s="65" t="s">
        <v>60</v>
      </c>
      <c r="E16" s="65"/>
      <c r="F16" s="65"/>
      <c r="G16" s="65"/>
      <c r="H16" s="65"/>
      <c r="I16" s="65"/>
      <c r="J16" s="65"/>
      <c r="K16" s="65"/>
      <c r="L16" s="65"/>
      <c r="M16" s="65"/>
    </row>
    <row r="17" spans="1:13" s="56" customFormat="1" ht="24.75" thickTop="1">
      <c r="A17" s="53" t="s">
        <v>59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24">
      <c r="A18" s="57" t="s">
        <v>47</v>
      </c>
      <c r="B18" s="62">
        <f aca="true" t="shared" si="1" ref="B18:B24">SUM(C18:M18)</f>
        <v>0</v>
      </c>
      <c r="C18" s="59"/>
      <c r="D18" s="60"/>
      <c r="E18" s="60"/>
      <c r="F18" s="59"/>
      <c r="G18" s="59"/>
      <c r="H18" s="61"/>
      <c r="I18" s="61"/>
      <c r="J18" s="61"/>
      <c r="K18" s="61"/>
      <c r="L18" s="61"/>
      <c r="M18" s="61"/>
    </row>
    <row r="19" spans="1:13" ht="24">
      <c r="A19" s="57" t="s">
        <v>61</v>
      </c>
      <c r="B19" s="62">
        <f t="shared" si="1"/>
        <v>0</v>
      </c>
      <c r="C19" s="59"/>
      <c r="D19" s="60"/>
      <c r="E19" s="60"/>
      <c r="F19" s="59"/>
      <c r="G19" s="59"/>
      <c r="H19" s="61"/>
      <c r="I19" s="61"/>
      <c r="J19" s="61"/>
      <c r="K19" s="61"/>
      <c r="L19" s="61"/>
      <c r="M19" s="61"/>
    </row>
    <row r="20" spans="1:13" ht="24">
      <c r="A20" s="57" t="s">
        <v>63</v>
      </c>
      <c r="B20" s="62">
        <f t="shared" si="1"/>
        <v>0</v>
      </c>
      <c r="C20" s="59"/>
      <c r="D20" s="60"/>
      <c r="E20" s="60"/>
      <c r="F20" s="59"/>
      <c r="G20" s="59"/>
      <c r="H20" s="61"/>
      <c r="I20" s="61"/>
      <c r="J20" s="61"/>
      <c r="K20" s="61"/>
      <c r="L20" s="61"/>
      <c r="M20" s="61"/>
    </row>
    <row r="21" spans="1:13" ht="24">
      <c r="A21" s="66" t="s">
        <v>62</v>
      </c>
      <c r="B21" s="62">
        <f t="shared" si="1"/>
        <v>100000</v>
      </c>
      <c r="C21" s="67"/>
      <c r="D21" s="68"/>
      <c r="E21" s="68"/>
      <c r="F21" s="59">
        <v>100000</v>
      </c>
      <c r="G21" s="59"/>
      <c r="H21" s="61"/>
      <c r="I21" s="61"/>
      <c r="J21" s="61"/>
      <c r="K21" s="61"/>
      <c r="L21" s="61"/>
      <c r="M21" s="61"/>
    </row>
    <row r="22" spans="1:13" ht="24">
      <c r="A22" s="57" t="s">
        <v>64</v>
      </c>
      <c r="B22" s="62">
        <f t="shared" si="1"/>
        <v>0</v>
      </c>
      <c r="C22" s="59"/>
      <c r="D22" s="60"/>
      <c r="E22" s="60"/>
      <c r="F22" s="67"/>
      <c r="G22" s="67"/>
      <c r="H22" s="69"/>
      <c r="I22" s="69"/>
      <c r="J22" s="69"/>
      <c r="K22" s="69"/>
      <c r="L22" s="69"/>
      <c r="M22" s="69"/>
    </row>
    <row r="23" spans="1:13" ht="24">
      <c r="A23" s="66" t="s">
        <v>48</v>
      </c>
      <c r="B23" s="62">
        <f t="shared" si="1"/>
        <v>0</v>
      </c>
      <c r="C23" s="70"/>
      <c r="D23" s="71"/>
      <c r="E23" s="71"/>
      <c r="F23" s="71"/>
      <c r="G23" s="71"/>
      <c r="H23" s="69"/>
      <c r="I23" s="69"/>
      <c r="J23" s="69"/>
      <c r="K23" s="69"/>
      <c r="L23" s="69"/>
      <c r="M23" s="69"/>
    </row>
    <row r="24" spans="1:13" ht="24.75" thickBot="1">
      <c r="A24" s="72" t="s">
        <v>49</v>
      </c>
      <c r="B24" s="73">
        <f t="shared" si="1"/>
        <v>0</v>
      </c>
      <c r="C24" s="74"/>
      <c r="D24" s="75"/>
      <c r="E24" s="74"/>
      <c r="F24" s="76"/>
      <c r="G24" s="77"/>
      <c r="H24" s="78"/>
      <c r="I24" s="78"/>
      <c r="J24" s="78"/>
      <c r="K24" s="78"/>
      <c r="L24" s="78"/>
      <c r="M24" s="78"/>
    </row>
    <row r="25" spans="1:14" ht="24.75" thickTop="1">
      <c r="A25" s="53" t="s">
        <v>126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27"/>
    </row>
    <row r="26" spans="1:13" ht="24.75" thickBot="1">
      <c r="A26" s="125" t="s">
        <v>132</v>
      </c>
      <c r="B26" s="128">
        <f>SUM(C26:M26)</f>
        <v>3500000</v>
      </c>
      <c r="C26" s="126"/>
      <c r="D26" s="126"/>
      <c r="E26" s="126"/>
      <c r="F26" s="126"/>
      <c r="G26" s="126">
        <v>3500000</v>
      </c>
      <c r="H26" s="126"/>
      <c r="I26" s="126"/>
      <c r="J26" s="126"/>
      <c r="K26" s="126"/>
      <c r="L26" s="126"/>
      <c r="M26" s="126"/>
    </row>
    <row r="27" ht="24.75" thickTop="1"/>
    <row r="28" ht="24">
      <c r="A28" s="79" t="s">
        <v>4</v>
      </c>
    </row>
    <row r="29" ht="24">
      <c r="A29" s="40" t="s">
        <v>128</v>
      </c>
    </row>
    <row r="30" ht="24">
      <c r="A30" s="40" t="s">
        <v>129</v>
      </c>
    </row>
    <row r="31" ht="24">
      <c r="A31" s="40" t="s">
        <v>130</v>
      </c>
    </row>
    <row r="32" ht="24">
      <c r="A32" s="40" t="s">
        <v>13</v>
      </c>
    </row>
  </sheetData>
  <sheetProtection/>
  <mergeCells count="3">
    <mergeCell ref="A1:M1"/>
    <mergeCell ref="A2:M2"/>
    <mergeCell ref="A3:M3"/>
  </mergeCells>
  <printOptions/>
  <pageMargins left="1.18110236220472" right="0" top="0.78740157480315" bottom="0.393700787401575" header="0.511811023622047" footer="0.118110236220472"/>
  <pageSetup firstPageNumber="52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9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C1:M16384"/>
    </sheetView>
  </sheetViews>
  <sheetFormatPr defaultColWidth="9.140625" defaultRowHeight="12.75"/>
  <cols>
    <col min="1" max="1" width="70.8515625" style="40" customWidth="1"/>
    <col min="2" max="2" width="20.8515625" style="40" customWidth="1"/>
    <col min="3" max="3" width="13.00390625" style="40" hidden="1" customWidth="1"/>
    <col min="4" max="4" width="11.421875" style="40" hidden="1" customWidth="1"/>
    <col min="5" max="5" width="12.57421875" style="40" hidden="1" customWidth="1"/>
    <col min="6" max="6" width="12.7109375" style="40" hidden="1" customWidth="1"/>
    <col min="7" max="7" width="15.8515625" style="40" hidden="1" customWidth="1"/>
    <col min="8" max="8" width="16.140625" style="40" hidden="1" customWidth="1"/>
    <col min="9" max="9" width="12.7109375" style="40" hidden="1" customWidth="1"/>
    <col min="10" max="11" width="12.57421875" style="40" hidden="1" customWidth="1"/>
    <col min="12" max="12" width="11.28125" style="40" hidden="1" customWidth="1"/>
    <col min="13" max="13" width="11.421875" style="40" hidden="1" customWidth="1"/>
    <col min="14" max="16384" width="9.140625" style="40" customWidth="1"/>
  </cols>
  <sheetData>
    <row r="1" spans="1:16" ht="2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9"/>
      <c r="O1" s="39"/>
      <c r="P1" s="39"/>
    </row>
    <row r="2" spans="1:16" ht="24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9"/>
      <c r="O2" s="39"/>
      <c r="P2" s="39"/>
    </row>
    <row r="3" spans="1:16" ht="24">
      <c r="A3" s="137" t="s">
        <v>45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1"/>
      <c r="O3" s="41"/>
      <c r="P3" s="41"/>
    </row>
    <row r="4" spans="1:16" ht="24">
      <c r="A4" s="42" t="s">
        <v>1</v>
      </c>
      <c r="B4" s="43" t="s">
        <v>2</v>
      </c>
      <c r="C4" s="44"/>
      <c r="D4" s="44" t="s">
        <v>39</v>
      </c>
      <c r="E4" s="44" t="s">
        <v>39</v>
      </c>
      <c r="F4" s="43" t="s">
        <v>9</v>
      </c>
      <c r="G4" s="43" t="s">
        <v>5</v>
      </c>
      <c r="H4" s="43" t="s">
        <v>14</v>
      </c>
      <c r="I4" s="45" t="s">
        <v>14</v>
      </c>
      <c r="J4" s="45" t="s">
        <v>42</v>
      </c>
      <c r="K4" s="45" t="s">
        <v>14</v>
      </c>
      <c r="L4" s="45" t="s">
        <v>14</v>
      </c>
      <c r="M4" s="45" t="s">
        <v>14</v>
      </c>
      <c r="N4" s="41"/>
      <c r="O4" s="41"/>
      <c r="P4" s="41"/>
    </row>
    <row r="5" spans="1:13" ht="17.25" customHeight="1">
      <c r="A5" s="46"/>
      <c r="B5" s="47"/>
      <c r="C5" s="48"/>
      <c r="D5" s="49" t="s">
        <v>40</v>
      </c>
      <c r="E5" s="50" t="s">
        <v>41</v>
      </c>
      <c r="F5" s="47"/>
      <c r="G5" s="47"/>
      <c r="H5" s="47" t="s">
        <v>19</v>
      </c>
      <c r="I5" s="48" t="s">
        <v>12</v>
      </c>
      <c r="J5" s="48" t="s">
        <v>43</v>
      </c>
      <c r="K5" s="48" t="s">
        <v>11</v>
      </c>
      <c r="L5" s="48" t="s">
        <v>22</v>
      </c>
      <c r="M5" s="47" t="s">
        <v>23</v>
      </c>
    </row>
    <row r="6" spans="1:13" ht="24.75" thickBot="1">
      <c r="A6" s="51" t="s">
        <v>3</v>
      </c>
      <c r="B6" s="52">
        <f>+B7+B39+B77+B82</f>
        <v>2349550</v>
      </c>
      <c r="C6" s="52">
        <f aca="true" t="shared" si="0" ref="C6:M6">+C7+C39+C77+C82</f>
        <v>0</v>
      </c>
      <c r="D6" s="52">
        <f t="shared" si="0"/>
        <v>0</v>
      </c>
      <c r="E6" s="52">
        <f t="shared" si="0"/>
        <v>154650</v>
      </c>
      <c r="F6" s="52">
        <f t="shared" si="0"/>
        <v>1476400</v>
      </c>
      <c r="G6" s="52">
        <f t="shared" si="0"/>
        <v>718500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</row>
    <row r="7" spans="1:13" s="56" customFormat="1" ht="24.75" thickTop="1">
      <c r="A7" s="53" t="s">
        <v>131</v>
      </c>
      <c r="B7" s="54">
        <f aca="true" t="shared" si="1" ref="B7:M7">SUM(B8:B12)</f>
        <v>1319550</v>
      </c>
      <c r="C7" s="54">
        <f t="shared" si="1"/>
        <v>0</v>
      </c>
      <c r="D7" s="54">
        <f t="shared" si="1"/>
        <v>0</v>
      </c>
      <c r="E7" s="54">
        <f t="shared" si="1"/>
        <v>154650</v>
      </c>
      <c r="F7" s="54">
        <f t="shared" si="1"/>
        <v>1076400</v>
      </c>
      <c r="G7" s="54">
        <f t="shared" si="1"/>
        <v>88500</v>
      </c>
      <c r="H7" s="55">
        <f t="shared" si="1"/>
        <v>0</v>
      </c>
      <c r="I7" s="55">
        <f t="shared" si="1"/>
        <v>0</v>
      </c>
      <c r="J7" s="55">
        <f t="shared" si="1"/>
        <v>0</v>
      </c>
      <c r="K7" s="55">
        <f t="shared" si="1"/>
        <v>0</v>
      </c>
      <c r="L7" s="55">
        <f t="shared" si="1"/>
        <v>0</v>
      </c>
      <c r="M7" s="55">
        <f t="shared" si="1"/>
        <v>0</v>
      </c>
    </row>
    <row r="8" spans="1:13" s="56" customFormat="1" ht="24">
      <c r="A8" s="57" t="s">
        <v>65</v>
      </c>
      <c r="B8" s="58">
        <f>SUM(C8:M8)</f>
        <v>970050</v>
      </c>
      <c r="C8" s="59"/>
      <c r="D8" s="60"/>
      <c r="E8" s="60">
        <f>154650</f>
        <v>154650</v>
      </c>
      <c r="F8" s="59">
        <f>970000-154600</f>
        <v>815400</v>
      </c>
      <c r="G8" s="59"/>
      <c r="H8" s="61"/>
      <c r="I8" s="61"/>
      <c r="J8" s="61"/>
      <c r="K8" s="61"/>
      <c r="L8" s="61"/>
      <c r="M8" s="61"/>
    </row>
    <row r="9" spans="1:13" s="56" customFormat="1" ht="24">
      <c r="A9" s="57" t="s">
        <v>66</v>
      </c>
      <c r="B9" s="58">
        <f>SUM(C9:M9)</f>
        <v>31000</v>
      </c>
      <c r="C9" s="59"/>
      <c r="D9" s="60"/>
      <c r="E9" s="60"/>
      <c r="F9" s="59">
        <v>31000</v>
      </c>
      <c r="G9" s="59"/>
      <c r="H9" s="61"/>
      <c r="I9" s="61"/>
      <c r="J9" s="61"/>
      <c r="K9" s="61"/>
      <c r="L9" s="61"/>
      <c r="M9" s="61"/>
    </row>
    <row r="10" spans="1:13" s="56" customFormat="1" ht="24">
      <c r="A10" s="57" t="s">
        <v>50</v>
      </c>
      <c r="B10" s="58">
        <f>SUM(C10:M10)</f>
        <v>230000</v>
      </c>
      <c r="C10" s="59"/>
      <c r="D10" s="60"/>
      <c r="E10" s="60"/>
      <c r="F10" s="59">
        <v>230000</v>
      </c>
      <c r="G10" s="59"/>
      <c r="H10" s="61"/>
      <c r="I10" s="61"/>
      <c r="J10" s="61"/>
      <c r="K10" s="61"/>
      <c r="L10" s="61"/>
      <c r="M10" s="61"/>
    </row>
    <row r="11" spans="1:13" s="56" customFormat="1" ht="24">
      <c r="A11" s="57" t="s">
        <v>67</v>
      </c>
      <c r="B11" s="58">
        <f>SUM(C11:M11)</f>
        <v>31500</v>
      </c>
      <c r="C11" s="59"/>
      <c r="D11" s="60"/>
      <c r="E11" s="60"/>
      <c r="F11" s="60"/>
      <c r="G11" s="60">
        <v>31500</v>
      </c>
      <c r="H11" s="61"/>
      <c r="I11" s="61"/>
      <c r="J11" s="60"/>
      <c r="K11" s="61"/>
      <c r="L11" s="61"/>
      <c r="M11" s="61"/>
    </row>
    <row r="12" spans="1:13" s="56" customFormat="1" ht="24.75" thickBot="1">
      <c r="A12" s="57" t="s">
        <v>68</v>
      </c>
      <c r="B12" s="58">
        <f>SUM(C12:M12)</f>
        <v>57000</v>
      </c>
      <c r="C12" s="59"/>
      <c r="D12" s="59"/>
      <c r="E12" s="59"/>
      <c r="F12" s="59"/>
      <c r="G12" s="59">
        <v>57000</v>
      </c>
      <c r="H12" s="61"/>
      <c r="I12" s="61"/>
      <c r="J12" s="59"/>
      <c r="K12" s="61"/>
      <c r="L12" s="61"/>
      <c r="M12" s="61"/>
    </row>
    <row r="13" spans="1:13" s="56" customFormat="1" ht="24.75" thickTop="1">
      <c r="A13" s="53" t="s">
        <v>123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s="84" customFormat="1" ht="24">
      <c r="A14" s="121" t="s">
        <v>69</v>
      </c>
      <c r="B14" s="83">
        <f aca="true" t="shared" si="2" ref="B14:M14">SUM(B15:B17)</f>
        <v>0</v>
      </c>
      <c r="C14" s="83">
        <f t="shared" si="2"/>
        <v>0</v>
      </c>
      <c r="D14" s="83">
        <f t="shared" si="2"/>
        <v>0</v>
      </c>
      <c r="E14" s="83">
        <f t="shared" si="2"/>
        <v>0</v>
      </c>
      <c r="F14" s="83">
        <f t="shared" si="2"/>
        <v>0</v>
      </c>
      <c r="G14" s="83">
        <f t="shared" si="2"/>
        <v>0</v>
      </c>
      <c r="H14" s="83">
        <f t="shared" si="2"/>
        <v>0</v>
      </c>
      <c r="I14" s="83">
        <f t="shared" si="2"/>
        <v>0</v>
      </c>
      <c r="J14" s="83">
        <f t="shared" si="2"/>
        <v>0</v>
      </c>
      <c r="K14" s="83">
        <f t="shared" si="2"/>
        <v>0</v>
      </c>
      <c r="L14" s="83">
        <f t="shared" si="2"/>
        <v>0</v>
      </c>
      <c r="M14" s="83">
        <f t="shared" si="2"/>
        <v>0</v>
      </c>
    </row>
    <row r="15" spans="1:13" ht="24" hidden="1">
      <c r="A15" s="66" t="s">
        <v>70</v>
      </c>
      <c r="B15" s="58">
        <f>SUM(D15:M15)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24" hidden="1">
      <c r="A16" s="66" t="s">
        <v>72</v>
      </c>
      <c r="B16" s="58">
        <f>SUM(D16:M16)</f>
        <v>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24" hidden="1">
      <c r="A17" s="66" t="s">
        <v>73</v>
      </c>
      <c r="B17" s="58">
        <f>SUM(D17:M17)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s="84" customFormat="1" ht="24">
      <c r="A18" s="121" t="s">
        <v>74</v>
      </c>
      <c r="B18" s="83">
        <f>SUM(B19:B23)</f>
        <v>0</v>
      </c>
      <c r="C18" s="83">
        <f>SUM(C19:C23)</f>
        <v>0</v>
      </c>
      <c r="D18" s="83">
        <f>SUM(D19:D23)</f>
        <v>0</v>
      </c>
      <c r="E18" s="83">
        <f>SUM(E19:E23)</f>
        <v>0</v>
      </c>
      <c r="F18" s="83">
        <f>SUM(F19:F23)</f>
        <v>0</v>
      </c>
      <c r="G18" s="83">
        <f aca="true" t="shared" si="3" ref="G18:M18">SUM(G19:G23)</f>
        <v>0</v>
      </c>
      <c r="H18" s="83">
        <f t="shared" si="3"/>
        <v>0</v>
      </c>
      <c r="I18" s="83">
        <f t="shared" si="3"/>
        <v>0</v>
      </c>
      <c r="J18" s="83">
        <f t="shared" si="3"/>
        <v>0</v>
      </c>
      <c r="K18" s="83">
        <f t="shared" si="3"/>
        <v>0</v>
      </c>
      <c r="L18" s="83">
        <f t="shared" si="3"/>
        <v>0</v>
      </c>
      <c r="M18" s="83">
        <f t="shared" si="3"/>
        <v>0</v>
      </c>
    </row>
    <row r="19" spans="1:13" s="84" customFormat="1" ht="24" hidden="1">
      <c r="A19" s="66" t="s">
        <v>70</v>
      </c>
      <c r="B19" s="58">
        <f>SUM(D19:M19)</f>
        <v>0</v>
      </c>
      <c r="C19" s="70"/>
      <c r="D19" s="70"/>
      <c r="E19" s="70"/>
      <c r="F19" s="70"/>
      <c r="G19" s="62"/>
      <c r="H19" s="62"/>
      <c r="I19" s="83"/>
      <c r="J19" s="83"/>
      <c r="K19" s="83"/>
      <c r="L19" s="83"/>
      <c r="M19" s="83"/>
    </row>
    <row r="20" spans="1:13" s="84" customFormat="1" ht="24" hidden="1">
      <c r="A20" s="66" t="s">
        <v>83</v>
      </c>
      <c r="B20" s="58">
        <f>SUM(D20:M20)</f>
        <v>0</v>
      </c>
      <c r="C20" s="70"/>
      <c r="D20" s="70"/>
      <c r="E20" s="70"/>
      <c r="F20" s="70"/>
      <c r="G20" s="62"/>
      <c r="H20" s="62"/>
      <c r="I20" s="83"/>
      <c r="J20" s="83"/>
      <c r="K20" s="83"/>
      <c r="L20" s="83"/>
      <c r="M20" s="83"/>
    </row>
    <row r="21" spans="1:13" s="84" customFormat="1" ht="24" hidden="1">
      <c r="A21" s="66" t="s">
        <v>72</v>
      </c>
      <c r="B21" s="58">
        <f>SUM(D21:M21)</f>
        <v>0</v>
      </c>
      <c r="C21" s="70"/>
      <c r="D21" s="70"/>
      <c r="E21" s="70"/>
      <c r="F21" s="70"/>
      <c r="G21" s="62"/>
      <c r="H21" s="62"/>
      <c r="I21" s="83"/>
      <c r="J21" s="83"/>
      <c r="K21" s="83"/>
      <c r="L21" s="83"/>
      <c r="M21" s="83"/>
    </row>
    <row r="22" spans="1:13" ht="24" hidden="1">
      <c r="A22" s="66" t="s">
        <v>71</v>
      </c>
      <c r="B22" s="58">
        <f>SUM(D22:M22)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24" hidden="1">
      <c r="A23" s="66" t="s">
        <v>73</v>
      </c>
      <c r="B23" s="58">
        <f>SUM(D23:M23)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s="84" customFormat="1" ht="24">
      <c r="A24" s="121" t="s">
        <v>75</v>
      </c>
      <c r="B24" s="83">
        <f aca="true" t="shared" si="4" ref="B24:M24">SUM(B25:B27)</f>
        <v>0</v>
      </c>
      <c r="C24" s="83">
        <f t="shared" si="4"/>
        <v>0</v>
      </c>
      <c r="D24" s="83">
        <f t="shared" si="4"/>
        <v>0</v>
      </c>
      <c r="E24" s="83">
        <f t="shared" si="4"/>
        <v>0</v>
      </c>
      <c r="F24" s="83">
        <f t="shared" si="4"/>
        <v>0</v>
      </c>
      <c r="G24" s="83">
        <f t="shared" si="4"/>
        <v>0</v>
      </c>
      <c r="H24" s="83">
        <f t="shared" si="4"/>
        <v>0</v>
      </c>
      <c r="I24" s="83">
        <f t="shared" si="4"/>
        <v>0</v>
      </c>
      <c r="J24" s="83">
        <f t="shared" si="4"/>
        <v>0</v>
      </c>
      <c r="K24" s="83">
        <f t="shared" si="4"/>
        <v>0</v>
      </c>
      <c r="L24" s="83">
        <f t="shared" si="4"/>
        <v>0</v>
      </c>
      <c r="M24" s="83">
        <f t="shared" si="4"/>
        <v>0</v>
      </c>
    </row>
    <row r="25" spans="1:13" ht="24" hidden="1">
      <c r="A25" s="66" t="s">
        <v>70</v>
      </c>
      <c r="B25" s="58">
        <f>SUM(D25:M25)</f>
        <v>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24" hidden="1">
      <c r="A26" s="66" t="s">
        <v>84</v>
      </c>
      <c r="B26" s="58">
        <f>SUM(D26:M26)</f>
        <v>0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24" hidden="1">
      <c r="A27" s="66" t="s">
        <v>73</v>
      </c>
      <c r="B27" s="58">
        <f>SUM(D27:M27)</f>
        <v>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s="84" customFormat="1" ht="24">
      <c r="A28" s="121" t="s">
        <v>76</v>
      </c>
      <c r="B28" s="83">
        <f aca="true" t="shared" si="5" ref="B28:M28">SUM(B29:B31)</f>
        <v>0</v>
      </c>
      <c r="C28" s="83">
        <f t="shared" si="5"/>
        <v>0</v>
      </c>
      <c r="D28" s="83">
        <f t="shared" si="5"/>
        <v>0</v>
      </c>
      <c r="E28" s="83">
        <f t="shared" si="5"/>
        <v>0</v>
      </c>
      <c r="F28" s="83">
        <f t="shared" si="5"/>
        <v>0</v>
      </c>
      <c r="G28" s="83">
        <f t="shared" si="5"/>
        <v>0</v>
      </c>
      <c r="H28" s="83">
        <f t="shared" si="5"/>
        <v>0</v>
      </c>
      <c r="I28" s="83">
        <f t="shared" si="5"/>
        <v>0</v>
      </c>
      <c r="J28" s="83">
        <f t="shared" si="5"/>
        <v>0</v>
      </c>
      <c r="K28" s="83">
        <f t="shared" si="5"/>
        <v>0</v>
      </c>
      <c r="L28" s="83">
        <f t="shared" si="5"/>
        <v>0</v>
      </c>
      <c r="M28" s="83">
        <f t="shared" si="5"/>
        <v>0</v>
      </c>
    </row>
    <row r="29" spans="1:13" ht="24" hidden="1">
      <c r="A29" s="66" t="s">
        <v>70</v>
      </c>
      <c r="B29" s="58">
        <f>SUM(D29:M29)</f>
        <v>0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24" hidden="1">
      <c r="A30" s="66" t="s">
        <v>72</v>
      </c>
      <c r="B30" s="58">
        <f>SUM(D30:M30)</f>
        <v>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24" hidden="1">
      <c r="A31" s="66" t="s">
        <v>83</v>
      </c>
      <c r="B31" s="58">
        <f>SUM(D31:M31)</f>
        <v>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84" customFormat="1" ht="24">
      <c r="A32" s="121" t="s">
        <v>77</v>
      </c>
      <c r="B32" s="83">
        <f aca="true" t="shared" si="6" ref="B32:M32">SUM(B33:B35)</f>
        <v>0</v>
      </c>
      <c r="C32" s="83">
        <f t="shared" si="6"/>
        <v>0</v>
      </c>
      <c r="D32" s="83">
        <f t="shared" si="6"/>
        <v>0</v>
      </c>
      <c r="E32" s="83">
        <f t="shared" si="6"/>
        <v>0</v>
      </c>
      <c r="F32" s="83">
        <f t="shared" si="6"/>
        <v>0</v>
      </c>
      <c r="G32" s="83">
        <f t="shared" si="6"/>
        <v>0</v>
      </c>
      <c r="H32" s="83">
        <f t="shared" si="6"/>
        <v>0</v>
      </c>
      <c r="I32" s="83">
        <f t="shared" si="6"/>
        <v>0</v>
      </c>
      <c r="J32" s="83">
        <f t="shared" si="6"/>
        <v>0</v>
      </c>
      <c r="K32" s="83">
        <f t="shared" si="6"/>
        <v>0</v>
      </c>
      <c r="L32" s="83">
        <f t="shared" si="6"/>
        <v>0</v>
      </c>
      <c r="M32" s="83">
        <f t="shared" si="6"/>
        <v>0</v>
      </c>
    </row>
    <row r="33" spans="1:13" ht="24" hidden="1">
      <c r="A33" s="66" t="s">
        <v>70</v>
      </c>
      <c r="B33" s="58">
        <f>SUM(D33:M33)</f>
        <v>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24" hidden="1">
      <c r="A34" s="66" t="s">
        <v>83</v>
      </c>
      <c r="B34" s="58">
        <f>SUM(D34:M34)</f>
        <v>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3" ht="24" hidden="1">
      <c r="A35" s="66" t="s">
        <v>71</v>
      </c>
      <c r="B35" s="58">
        <f>SUM(D35:M35)</f>
        <v>0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s="84" customFormat="1" ht="24">
      <c r="A36" s="121" t="s">
        <v>78</v>
      </c>
      <c r="B36" s="83">
        <f aca="true" t="shared" si="7" ref="B36:M36">SUM(B37:B38)</f>
        <v>0</v>
      </c>
      <c r="C36" s="83">
        <f t="shared" si="7"/>
        <v>0</v>
      </c>
      <c r="D36" s="83">
        <f t="shared" si="7"/>
        <v>0</v>
      </c>
      <c r="E36" s="83">
        <f t="shared" si="7"/>
        <v>0</v>
      </c>
      <c r="F36" s="83">
        <f t="shared" si="7"/>
        <v>0</v>
      </c>
      <c r="G36" s="83">
        <f t="shared" si="7"/>
        <v>0</v>
      </c>
      <c r="H36" s="83">
        <f t="shared" si="7"/>
        <v>0</v>
      </c>
      <c r="I36" s="83">
        <f t="shared" si="7"/>
        <v>0</v>
      </c>
      <c r="J36" s="83">
        <f t="shared" si="7"/>
        <v>0</v>
      </c>
      <c r="K36" s="83">
        <f t="shared" si="7"/>
        <v>0</v>
      </c>
      <c r="L36" s="83">
        <f t="shared" si="7"/>
        <v>0</v>
      </c>
      <c r="M36" s="83">
        <f t="shared" si="7"/>
        <v>0</v>
      </c>
    </row>
    <row r="37" spans="1:13" ht="24" hidden="1">
      <c r="A37" s="66" t="s">
        <v>70</v>
      </c>
      <c r="B37" s="58">
        <f>SUM(D37:M37)</f>
        <v>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24" hidden="1">
      <c r="A38" s="66" t="s">
        <v>73</v>
      </c>
      <c r="B38" s="58">
        <f>SUM(D38:M38)</f>
        <v>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84" customFormat="1" ht="24">
      <c r="A39" s="121" t="s">
        <v>85</v>
      </c>
      <c r="B39" s="83">
        <f>SUM(C39:M39)</f>
        <v>800000</v>
      </c>
      <c r="C39" s="83">
        <f aca="true" t="shared" si="8" ref="C39:M39">SUM(C40:C42)</f>
        <v>0</v>
      </c>
      <c r="D39" s="83">
        <f t="shared" si="8"/>
        <v>0</v>
      </c>
      <c r="E39" s="83">
        <f t="shared" si="8"/>
        <v>0</v>
      </c>
      <c r="F39" s="83">
        <v>400000</v>
      </c>
      <c r="G39" s="83">
        <v>400000</v>
      </c>
      <c r="H39" s="83">
        <f t="shared" si="8"/>
        <v>0</v>
      </c>
      <c r="I39" s="83">
        <f t="shared" si="8"/>
        <v>0</v>
      </c>
      <c r="J39" s="83">
        <f t="shared" si="8"/>
        <v>0</v>
      </c>
      <c r="K39" s="83">
        <f t="shared" si="8"/>
        <v>0</v>
      </c>
      <c r="L39" s="83">
        <f t="shared" si="8"/>
        <v>0</v>
      </c>
      <c r="M39" s="83">
        <f t="shared" si="8"/>
        <v>0</v>
      </c>
    </row>
    <row r="40" spans="1:13" ht="24" hidden="1">
      <c r="A40" s="66" t="s">
        <v>70</v>
      </c>
      <c r="B40" s="58">
        <f>SUM(D40:M40)</f>
        <v>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24" hidden="1">
      <c r="A41" s="66" t="s">
        <v>71</v>
      </c>
      <c r="B41" s="58">
        <f>SUM(D41:M41)</f>
        <v>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24" hidden="1">
      <c r="A42" s="66" t="s">
        <v>73</v>
      </c>
      <c r="B42" s="58">
        <f>SUM(D42:M42)</f>
        <v>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s="84" customFormat="1" ht="24">
      <c r="A43" s="121" t="s">
        <v>88</v>
      </c>
      <c r="B43" s="83">
        <f aca="true" t="shared" si="9" ref="B43:M43">SUM(B44:B45)</f>
        <v>0</v>
      </c>
      <c r="C43" s="83">
        <f t="shared" si="9"/>
        <v>0</v>
      </c>
      <c r="D43" s="83">
        <f t="shared" si="9"/>
        <v>0</v>
      </c>
      <c r="E43" s="83">
        <f t="shared" si="9"/>
        <v>0</v>
      </c>
      <c r="F43" s="83">
        <f t="shared" si="9"/>
        <v>0</v>
      </c>
      <c r="G43" s="83">
        <f t="shared" si="9"/>
        <v>0</v>
      </c>
      <c r="H43" s="83">
        <f t="shared" si="9"/>
        <v>0</v>
      </c>
      <c r="I43" s="83">
        <f t="shared" si="9"/>
        <v>0</v>
      </c>
      <c r="J43" s="83">
        <f t="shared" si="9"/>
        <v>0</v>
      </c>
      <c r="K43" s="83">
        <f t="shared" si="9"/>
        <v>0</v>
      </c>
      <c r="L43" s="83">
        <f t="shared" si="9"/>
        <v>0</v>
      </c>
      <c r="M43" s="83">
        <f t="shared" si="9"/>
        <v>0</v>
      </c>
    </row>
    <row r="44" spans="1:13" ht="24" hidden="1">
      <c r="A44" s="66" t="s">
        <v>70</v>
      </c>
      <c r="B44" s="58">
        <f>SUM(D44:M44)</f>
        <v>0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24" hidden="1">
      <c r="A45" s="66" t="s">
        <v>87</v>
      </c>
      <c r="B45" s="58">
        <f>SUM(D45:M45)</f>
        <v>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s="84" customFormat="1" ht="24">
      <c r="A46" s="121" t="s">
        <v>79</v>
      </c>
      <c r="B46" s="83">
        <f>SUM(C46:M46)</f>
        <v>0</v>
      </c>
      <c r="C46" s="83">
        <f aca="true" t="shared" si="10" ref="C46:M46">SUM(C47:C49)</f>
        <v>0</v>
      </c>
      <c r="D46" s="83">
        <f t="shared" si="10"/>
        <v>0</v>
      </c>
      <c r="E46" s="83">
        <f t="shared" si="10"/>
        <v>0</v>
      </c>
      <c r="F46" s="83">
        <f t="shared" si="10"/>
        <v>0</v>
      </c>
      <c r="G46" s="83">
        <f t="shared" si="10"/>
        <v>0</v>
      </c>
      <c r="H46" s="83">
        <f t="shared" si="10"/>
        <v>0</v>
      </c>
      <c r="I46" s="83">
        <f t="shared" si="10"/>
        <v>0</v>
      </c>
      <c r="J46" s="83">
        <f t="shared" si="10"/>
        <v>0</v>
      </c>
      <c r="K46" s="83">
        <f t="shared" si="10"/>
        <v>0</v>
      </c>
      <c r="L46" s="83">
        <f t="shared" si="10"/>
        <v>0</v>
      </c>
      <c r="M46" s="83">
        <f t="shared" si="10"/>
        <v>0</v>
      </c>
    </row>
    <row r="47" spans="1:13" ht="24" hidden="1">
      <c r="A47" s="66" t="s">
        <v>70</v>
      </c>
      <c r="B47" s="58">
        <f>SUM(D47:M47)</f>
        <v>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1:13" ht="24" hidden="1">
      <c r="A48" s="66" t="s">
        <v>72</v>
      </c>
      <c r="B48" s="58">
        <f>SUM(D48:M48)</f>
        <v>0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</row>
    <row r="49" spans="1:13" ht="24" hidden="1">
      <c r="A49" s="66" t="s">
        <v>73</v>
      </c>
      <c r="B49" s="58">
        <f>SUM(D49:M49)</f>
        <v>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s="84" customFormat="1" ht="24">
      <c r="A50" s="121" t="s">
        <v>89</v>
      </c>
      <c r="B50" s="83">
        <f>SUM(C50:M50)</f>
        <v>0</v>
      </c>
      <c r="C50" s="83">
        <f aca="true" t="shared" si="11" ref="C50:I50">SUM(C51:C53)</f>
        <v>0</v>
      </c>
      <c r="D50" s="83">
        <f t="shared" si="11"/>
        <v>0</v>
      </c>
      <c r="E50" s="83">
        <f t="shared" si="11"/>
        <v>0</v>
      </c>
      <c r="F50" s="83">
        <f t="shared" si="11"/>
        <v>0</v>
      </c>
      <c r="G50" s="83">
        <f t="shared" si="11"/>
        <v>0</v>
      </c>
      <c r="H50" s="83">
        <f t="shared" si="11"/>
        <v>0</v>
      </c>
      <c r="I50" s="83">
        <f t="shared" si="11"/>
        <v>0</v>
      </c>
      <c r="J50" s="83">
        <f>SUM(J51:J52)</f>
        <v>0</v>
      </c>
      <c r="K50" s="83">
        <f>SUM(K51:K52)</f>
        <v>0</v>
      </c>
      <c r="L50" s="83">
        <f>SUM(L51:L52)</f>
        <v>0</v>
      </c>
      <c r="M50" s="83">
        <f>SUM(M51:M52)</f>
        <v>0</v>
      </c>
    </row>
    <row r="51" spans="1:13" ht="24" hidden="1">
      <c r="A51" s="66" t="s">
        <v>83</v>
      </c>
      <c r="B51" s="58">
        <f>SUM(D51:M51)</f>
        <v>0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</row>
    <row r="52" spans="1:13" s="56" customFormat="1" ht="24" hidden="1">
      <c r="A52" s="95" t="s">
        <v>72</v>
      </c>
      <c r="B52" s="58">
        <f>SUM(D52:M52)</f>
        <v>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1:13" ht="24" hidden="1">
      <c r="A53" s="66" t="s">
        <v>71</v>
      </c>
      <c r="B53" s="58">
        <f>SUM(D53:M53)</f>
        <v>0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s="84" customFormat="1" ht="24">
      <c r="A54" s="121" t="s">
        <v>90</v>
      </c>
      <c r="B54" s="83">
        <f aca="true" t="shared" si="12" ref="B54:M54">SUM(B55:B58)</f>
        <v>0</v>
      </c>
      <c r="C54" s="83">
        <f t="shared" si="12"/>
        <v>0</v>
      </c>
      <c r="D54" s="83">
        <f t="shared" si="12"/>
        <v>0</v>
      </c>
      <c r="E54" s="83">
        <f t="shared" si="12"/>
        <v>0</v>
      </c>
      <c r="F54" s="83">
        <f t="shared" si="12"/>
        <v>0</v>
      </c>
      <c r="G54" s="83">
        <f t="shared" si="12"/>
        <v>0</v>
      </c>
      <c r="H54" s="83">
        <f t="shared" si="12"/>
        <v>0</v>
      </c>
      <c r="I54" s="83">
        <f t="shared" si="12"/>
        <v>0</v>
      </c>
      <c r="J54" s="83">
        <f t="shared" si="12"/>
        <v>0</v>
      </c>
      <c r="K54" s="83">
        <f t="shared" si="12"/>
        <v>0</v>
      </c>
      <c r="L54" s="83">
        <f t="shared" si="12"/>
        <v>0</v>
      </c>
      <c r="M54" s="83">
        <f t="shared" si="12"/>
        <v>0</v>
      </c>
    </row>
    <row r="55" spans="1:13" ht="24" hidden="1">
      <c r="A55" s="66" t="s">
        <v>91</v>
      </c>
      <c r="B55" s="58">
        <f>SUM(D55:M55)</f>
        <v>0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ht="24" hidden="1">
      <c r="A56" s="66" t="s">
        <v>80</v>
      </c>
      <c r="B56" s="58">
        <f>SUM(D56:M56)</f>
        <v>0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1:13" ht="24" hidden="1">
      <c r="A57" s="66" t="s">
        <v>71</v>
      </c>
      <c r="B57" s="58">
        <f>SUM(D57:M57)</f>
        <v>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24" hidden="1">
      <c r="A58" s="66" t="s">
        <v>92</v>
      </c>
      <c r="B58" s="58">
        <f>SUM(D58:M58)</f>
        <v>0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s="84" customFormat="1" ht="24">
      <c r="A59" s="121" t="s">
        <v>93</v>
      </c>
      <c r="B59" s="83">
        <f aca="true" t="shared" si="13" ref="B59:M59">SUM(B60:B61)</f>
        <v>0</v>
      </c>
      <c r="C59" s="83">
        <f t="shared" si="13"/>
        <v>0</v>
      </c>
      <c r="D59" s="83">
        <f t="shared" si="13"/>
        <v>0</v>
      </c>
      <c r="E59" s="83">
        <f t="shared" si="13"/>
        <v>0</v>
      </c>
      <c r="F59" s="83">
        <f t="shared" si="13"/>
        <v>0</v>
      </c>
      <c r="G59" s="83">
        <f t="shared" si="13"/>
        <v>0</v>
      </c>
      <c r="H59" s="83">
        <f t="shared" si="13"/>
        <v>0</v>
      </c>
      <c r="I59" s="83">
        <f t="shared" si="13"/>
        <v>0</v>
      </c>
      <c r="J59" s="83">
        <f t="shared" si="13"/>
        <v>0</v>
      </c>
      <c r="K59" s="83">
        <f t="shared" si="13"/>
        <v>0</v>
      </c>
      <c r="L59" s="83">
        <f t="shared" si="13"/>
        <v>0</v>
      </c>
      <c r="M59" s="83">
        <f t="shared" si="13"/>
        <v>0</v>
      </c>
    </row>
    <row r="60" spans="1:13" ht="24" hidden="1">
      <c r="A60" s="66" t="s">
        <v>70</v>
      </c>
      <c r="B60" s="58">
        <f>SUM(D60:M60)</f>
        <v>0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24" hidden="1">
      <c r="A61" s="66" t="s">
        <v>94</v>
      </c>
      <c r="B61" s="58">
        <f>SUM(D61:M61)</f>
        <v>0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s="84" customFormat="1" ht="24">
      <c r="A62" s="121" t="s">
        <v>86</v>
      </c>
      <c r="B62" s="83">
        <f aca="true" t="shared" si="14" ref="B62:M62">SUM(B63:B67)</f>
        <v>0</v>
      </c>
      <c r="C62" s="83">
        <f t="shared" si="14"/>
        <v>0</v>
      </c>
      <c r="D62" s="83">
        <f t="shared" si="14"/>
        <v>0</v>
      </c>
      <c r="E62" s="83">
        <f t="shared" si="14"/>
        <v>0</v>
      </c>
      <c r="F62" s="83">
        <f t="shared" si="14"/>
        <v>0</v>
      </c>
      <c r="G62" s="83">
        <f t="shared" si="14"/>
        <v>0</v>
      </c>
      <c r="H62" s="83">
        <f t="shared" si="14"/>
        <v>0</v>
      </c>
      <c r="I62" s="83">
        <f t="shared" si="14"/>
        <v>0</v>
      </c>
      <c r="J62" s="83">
        <f t="shared" si="14"/>
        <v>0</v>
      </c>
      <c r="K62" s="83">
        <f t="shared" si="14"/>
        <v>0</v>
      </c>
      <c r="L62" s="83">
        <f t="shared" si="14"/>
        <v>0</v>
      </c>
      <c r="M62" s="83">
        <f t="shared" si="14"/>
        <v>0</v>
      </c>
    </row>
    <row r="63" spans="1:13" ht="24" hidden="1">
      <c r="A63" s="66" t="s">
        <v>70</v>
      </c>
      <c r="B63" s="58">
        <f>SUM(D63:M63)</f>
        <v>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24" hidden="1">
      <c r="A64" s="66" t="s">
        <v>80</v>
      </c>
      <c r="B64" s="58">
        <f>SUM(D64:M64)</f>
        <v>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3" ht="24" hidden="1">
      <c r="A65" s="66" t="s">
        <v>71</v>
      </c>
      <c r="B65" s="58">
        <f>SUM(D65:M65)</f>
        <v>0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24" hidden="1">
      <c r="A66" s="66" t="s">
        <v>87</v>
      </c>
      <c r="B66" s="58">
        <f>SUM(D66:M66)</f>
        <v>0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24" hidden="1">
      <c r="A67" s="66" t="s">
        <v>81</v>
      </c>
      <c r="B67" s="58">
        <f>SUM(D67:M67)</f>
        <v>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ht="24" hidden="1">
      <c r="A68" s="122"/>
      <c r="B68" s="123"/>
      <c r="C68" s="124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s="84" customFormat="1" ht="24.75" thickBot="1">
      <c r="A69" s="121" t="s">
        <v>82</v>
      </c>
      <c r="B69" s="83">
        <f aca="true" t="shared" si="15" ref="B69:M69">SUM(B70:B71)</f>
        <v>0</v>
      </c>
      <c r="C69" s="83">
        <f t="shared" si="15"/>
        <v>0</v>
      </c>
      <c r="D69" s="83">
        <f t="shared" si="15"/>
        <v>0</v>
      </c>
      <c r="E69" s="83">
        <f t="shared" si="15"/>
        <v>0</v>
      </c>
      <c r="F69" s="83">
        <f t="shared" si="15"/>
        <v>0</v>
      </c>
      <c r="G69" s="83">
        <f t="shared" si="15"/>
        <v>0</v>
      </c>
      <c r="H69" s="83">
        <f t="shared" si="15"/>
        <v>0</v>
      </c>
      <c r="I69" s="83">
        <f t="shared" si="15"/>
        <v>0</v>
      </c>
      <c r="J69" s="83">
        <f t="shared" si="15"/>
        <v>0</v>
      </c>
      <c r="K69" s="83">
        <f t="shared" si="15"/>
        <v>0</v>
      </c>
      <c r="L69" s="83">
        <f t="shared" si="15"/>
        <v>0</v>
      </c>
      <c r="M69" s="83">
        <f t="shared" si="15"/>
        <v>0</v>
      </c>
    </row>
    <row r="70" spans="1:13" ht="24" hidden="1">
      <c r="A70" s="57" t="s">
        <v>72</v>
      </c>
      <c r="B70" s="58">
        <f>SUM(D70:M70)</f>
        <v>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24.75" hidden="1" thickBot="1">
      <c r="A71" s="72" t="s">
        <v>81</v>
      </c>
      <c r="B71" s="96">
        <f>SUM(D71:M71)</f>
        <v>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s="56" customFormat="1" ht="24.75" thickTop="1">
      <c r="A72" s="53" t="s">
        <v>124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1:13" s="84" customFormat="1" ht="24">
      <c r="A73" s="121" t="s">
        <v>95</v>
      </c>
      <c r="B73" s="83">
        <f aca="true" t="shared" si="16" ref="B73:M73">SUM(B74:B75)</f>
        <v>0</v>
      </c>
      <c r="C73" s="83">
        <f t="shared" si="16"/>
        <v>0</v>
      </c>
      <c r="D73" s="83">
        <f t="shared" si="16"/>
        <v>0</v>
      </c>
      <c r="E73" s="83">
        <f t="shared" si="16"/>
        <v>0</v>
      </c>
      <c r="F73" s="83">
        <f t="shared" si="16"/>
        <v>0</v>
      </c>
      <c r="G73" s="83">
        <f t="shared" si="16"/>
        <v>0</v>
      </c>
      <c r="H73" s="83">
        <f t="shared" si="16"/>
        <v>0</v>
      </c>
      <c r="I73" s="83">
        <f t="shared" si="16"/>
        <v>0</v>
      </c>
      <c r="J73" s="83">
        <f t="shared" si="16"/>
        <v>0</v>
      </c>
      <c r="K73" s="83">
        <f t="shared" si="16"/>
        <v>0</v>
      </c>
      <c r="L73" s="83">
        <f t="shared" si="16"/>
        <v>0</v>
      </c>
      <c r="M73" s="83">
        <f t="shared" si="16"/>
        <v>0</v>
      </c>
    </row>
    <row r="74" spans="1:13" ht="24" hidden="1">
      <c r="A74" s="66" t="s">
        <v>71</v>
      </c>
      <c r="B74" s="58">
        <f>SUM(D74:M74)</f>
        <v>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1:13" ht="24" hidden="1">
      <c r="A75" s="66" t="s">
        <v>73</v>
      </c>
      <c r="B75" s="58">
        <f>SUM(D75:M75)</f>
        <v>0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1:13" ht="24" hidden="1">
      <c r="A76" s="131"/>
      <c r="B76" s="132"/>
      <c r="C76" s="124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84" customFormat="1" ht="24">
      <c r="A77" s="82" t="s">
        <v>96</v>
      </c>
      <c r="B77" s="91">
        <f>SUM(C77:M77)</f>
        <v>130000</v>
      </c>
      <c r="C77" s="91">
        <f aca="true" t="shared" si="17" ref="C77:M77">SUM(C78:C78)</f>
        <v>0</v>
      </c>
      <c r="D77" s="91">
        <f t="shared" si="17"/>
        <v>0</v>
      </c>
      <c r="E77" s="91">
        <f t="shared" si="17"/>
        <v>0</v>
      </c>
      <c r="F77" s="91">
        <f t="shared" si="17"/>
        <v>0</v>
      </c>
      <c r="G77" s="91">
        <v>130000</v>
      </c>
      <c r="H77" s="91">
        <f t="shared" si="17"/>
        <v>0</v>
      </c>
      <c r="I77" s="91">
        <f t="shared" si="17"/>
        <v>0</v>
      </c>
      <c r="J77" s="91">
        <f t="shared" si="17"/>
        <v>0</v>
      </c>
      <c r="K77" s="91">
        <f t="shared" si="17"/>
        <v>0</v>
      </c>
      <c r="L77" s="91">
        <f t="shared" si="17"/>
        <v>0</v>
      </c>
      <c r="M77" s="91">
        <f t="shared" si="17"/>
        <v>0</v>
      </c>
    </row>
    <row r="78" spans="1:13" ht="24" hidden="1">
      <c r="A78" s="92" t="s">
        <v>71</v>
      </c>
      <c r="B78" s="86">
        <f>SUM(D78:M78)</f>
        <v>0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84" customFormat="1" ht="24.75" thickBot="1">
      <c r="A79" s="82" t="s">
        <v>97</v>
      </c>
      <c r="B79" s="91">
        <f>SUM(C79:M79)</f>
        <v>0</v>
      </c>
      <c r="C79" s="91">
        <f>SUM(C80)</f>
        <v>0</v>
      </c>
      <c r="D79" s="91">
        <f>SUM(D80)</f>
        <v>0</v>
      </c>
      <c r="E79" s="91">
        <f>SUM(E80)</f>
        <v>0</v>
      </c>
      <c r="F79" s="91">
        <f>SUM(F80)</f>
        <v>0</v>
      </c>
      <c r="G79" s="91">
        <f>SUM(G80)</f>
        <v>0</v>
      </c>
      <c r="H79" s="91">
        <f aca="true" t="shared" si="18" ref="H79:M79">SUM(H80)</f>
        <v>0</v>
      </c>
      <c r="I79" s="91">
        <f t="shared" si="18"/>
        <v>0</v>
      </c>
      <c r="J79" s="91">
        <f t="shared" si="18"/>
        <v>0</v>
      </c>
      <c r="K79" s="91">
        <f t="shared" si="18"/>
        <v>0</v>
      </c>
      <c r="L79" s="91">
        <f t="shared" si="18"/>
        <v>0</v>
      </c>
      <c r="M79" s="91">
        <f t="shared" si="18"/>
        <v>0</v>
      </c>
    </row>
    <row r="80" spans="1:13" ht="24.75" hidden="1" thickBot="1">
      <c r="A80" s="72" t="s">
        <v>71</v>
      </c>
      <c r="B80" s="96">
        <f>SUM(D80:M80)</f>
        <v>0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24.75" thickTop="1">
      <c r="A81" s="53" t="s">
        <v>125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ht="24">
      <c r="A82" s="117" t="s">
        <v>98</v>
      </c>
      <c r="B82" s="118">
        <f>SUM(C82:L82)</f>
        <v>100000</v>
      </c>
      <c r="C82" s="118">
        <f aca="true" t="shared" si="19" ref="C82:M82">SUM(C83:C84)</f>
        <v>0</v>
      </c>
      <c r="D82" s="118">
        <f t="shared" si="19"/>
        <v>0</v>
      </c>
      <c r="E82" s="118">
        <f t="shared" si="19"/>
        <v>0</v>
      </c>
      <c r="F82" s="118">
        <f t="shared" si="19"/>
        <v>0</v>
      </c>
      <c r="G82" s="118">
        <v>100000</v>
      </c>
      <c r="H82" s="118">
        <f t="shared" si="19"/>
        <v>0</v>
      </c>
      <c r="I82" s="118">
        <f t="shared" si="19"/>
        <v>0</v>
      </c>
      <c r="J82" s="118">
        <f t="shared" si="19"/>
        <v>0</v>
      </c>
      <c r="K82" s="118">
        <f t="shared" si="19"/>
        <v>0</v>
      </c>
      <c r="L82" s="118">
        <f t="shared" si="19"/>
        <v>0</v>
      </c>
      <c r="M82" s="118">
        <f t="shared" si="19"/>
        <v>0</v>
      </c>
    </row>
    <row r="83" spans="1:13" ht="24" hidden="1">
      <c r="A83" s="57" t="s">
        <v>99</v>
      </c>
      <c r="B83" s="94">
        <f>SUM(D83:M83)</f>
        <v>0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24" hidden="1">
      <c r="A84" s="85" t="s">
        <v>100</v>
      </c>
      <c r="B84" s="86">
        <f>SUM(D84:M84)</f>
        <v>0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1:13" ht="24" hidden="1">
      <c r="A85" s="88" t="s">
        <v>101</v>
      </c>
      <c r="B85" s="89">
        <f aca="true" t="shared" si="20" ref="B85:M85">SUM(B86:B86)</f>
        <v>0</v>
      </c>
      <c r="C85" s="89">
        <f t="shared" si="20"/>
        <v>0</v>
      </c>
      <c r="D85" s="89">
        <f t="shared" si="20"/>
        <v>0</v>
      </c>
      <c r="E85" s="89">
        <f t="shared" si="20"/>
        <v>0</v>
      </c>
      <c r="F85" s="89">
        <f t="shared" si="20"/>
        <v>0</v>
      </c>
      <c r="G85" s="89">
        <f t="shared" si="20"/>
        <v>0</v>
      </c>
      <c r="H85" s="89">
        <f t="shared" si="20"/>
        <v>0</v>
      </c>
      <c r="I85" s="89">
        <f t="shared" si="20"/>
        <v>0</v>
      </c>
      <c r="J85" s="89">
        <f t="shared" si="20"/>
        <v>0</v>
      </c>
      <c r="K85" s="89">
        <f t="shared" si="20"/>
        <v>0</v>
      </c>
      <c r="L85" s="89">
        <f t="shared" si="20"/>
        <v>0</v>
      </c>
      <c r="M85" s="89">
        <f t="shared" si="20"/>
        <v>0</v>
      </c>
    </row>
    <row r="86" spans="1:13" ht="24" hidden="1">
      <c r="A86" s="92" t="s">
        <v>99</v>
      </c>
      <c r="B86" s="86">
        <f>SUM(D86:M86)</f>
        <v>0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ht="24" hidden="1">
      <c r="A87" s="82" t="s">
        <v>102</v>
      </c>
      <c r="B87" s="91">
        <f aca="true" t="shared" si="21" ref="B87:M87">SUM(B88:B89)</f>
        <v>0</v>
      </c>
      <c r="C87" s="91">
        <f t="shared" si="21"/>
        <v>0</v>
      </c>
      <c r="D87" s="91">
        <f t="shared" si="21"/>
        <v>0</v>
      </c>
      <c r="E87" s="91">
        <f t="shared" si="21"/>
        <v>0</v>
      </c>
      <c r="F87" s="91">
        <f t="shared" si="21"/>
        <v>0</v>
      </c>
      <c r="G87" s="91">
        <f t="shared" si="21"/>
        <v>0</v>
      </c>
      <c r="H87" s="91">
        <f t="shared" si="21"/>
        <v>0</v>
      </c>
      <c r="I87" s="91">
        <f t="shared" si="21"/>
        <v>0</v>
      </c>
      <c r="J87" s="91">
        <f t="shared" si="21"/>
        <v>0</v>
      </c>
      <c r="K87" s="91">
        <f t="shared" si="21"/>
        <v>0</v>
      </c>
      <c r="L87" s="91">
        <f t="shared" si="21"/>
        <v>0</v>
      </c>
      <c r="M87" s="91">
        <f t="shared" si="21"/>
        <v>0</v>
      </c>
    </row>
    <row r="88" spans="1:13" ht="24.75" hidden="1" thickBot="1">
      <c r="A88" s="72" t="s">
        <v>99</v>
      </c>
      <c r="B88" s="96">
        <f>SUM(D88:M88)</f>
        <v>0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ht="16.5" customHeight="1"/>
    <row r="90" ht="24">
      <c r="A90" s="79" t="s">
        <v>4</v>
      </c>
    </row>
    <row r="91" ht="24">
      <c r="A91" s="40" t="s">
        <v>128</v>
      </c>
    </row>
    <row r="92" ht="24">
      <c r="A92" s="40" t="s">
        <v>129</v>
      </c>
    </row>
    <row r="93" ht="24">
      <c r="A93" s="40" t="s">
        <v>130</v>
      </c>
    </row>
  </sheetData>
  <sheetProtection/>
  <mergeCells count="3">
    <mergeCell ref="A1:M1"/>
    <mergeCell ref="A2:M2"/>
    <mergeCell ref="A3:M3"/>
  </mergeCells>
  <printOptions/>
  <pageMargins left="0.931102362" right="0" top="0.590551181102362" bottom="0.393700787401575" header="0.511811023622047" footer="0.118110236220472"/>
  <pageSetup firstPageNumber="53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23" sqref="R23"/>
    </sheetView>
  </sheetViews>
  <sheetFormatPr defaultColWidth="9.140625" defaultRowHeight="12.75"/>
  <cols>
    <col min="1" max="1" width="51.00390625" style="40" customWidth="1"/>
    <col min="2" max="2" width="20.8515625" style="40" customWidth="1"/>
    <col min="3" max="3" width="13.00390625" style="40" hidden="1" customWidth="1"/>
    <col min="4" max="4" width="11.421875" style="40" hidden="1" customWidth="1"/>
    <col min="5" max="5" width="12.57421875" style="40" hidden="1" customWidth="1"/>
    <col min="6" max="6" width="12.7109375" style="40" hidden="1" customWidth="1"/>
    <col min="7" max="7" width="15.8515625" style="40" hidden="1" customWidth="1"/>
    <col min="8" max="8" width="16.140625" style="40" hidden="1" customWidth="1"/>
    <col min="9" max="9" width="12.7109375" style="40" hidden="1" customWidth="1"/>
    <col min="10" max="11" width="12.57421875" style="40" hidden="1" customWidth="1"/>
    <col min="12" max="12" width="11.28125" style="40" hidden="1" customWidth="1"/>
    <col min="13" max="13" width="11.421875" style="40" hidden="1" customWidth="1"/>
    <col min="14" max="16384" width="9.140625" style="40" customWidth="1"/>
  </cols>
  <sheetData>
    <row r="1" spans="1:16" ht="2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9"/>
      <c r="O1" s="39"/>
      <c r="P1" s="39"/>
    </row>
    <row r="2" spans="1:16" ht="24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9"/>
      <c r="O2" s="39"/>
      <c r="P2" s="39"/>
    </row>
    <row r="3" spans="1:16" ht="24">
      <c r="A3" s="137" t="s">
        <v>46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1"/>
      <c r="O3" s="41"/>
      <c r="P3" s="41"/>
    </row>
    <row r="4" spans="1:16" ht="24">
      <c r="A4" s="42" t="s">
        <v>1</v>
      </c>
      <c r="B4" s="43" t="s">
        <v>2</v>
      </c>
      <c r="C4" s="44"/>
      <c r="D4" s="44" t="s">
        <v>39</v>
      </c>
      <c r="E4" s="44" t="s">
        <v>39</v>
      </c>
      <c r="F4" s="43" t="s">
        <v>9</v>
      </c>
      <c r="G4" s="43" t="s">
        <v>5</v>
      </c>
      <c r="H4" s="43" t="s">
        <v>14</v>
      </c>
      <c r="I4" s="45" t="s">
        <v>14</v>
      </c>
      <c r="J4" s="45" t="s">
        <v>42</v>
      </c>
      <c r="K4" s="45" t="s">
        <v>14</v>
      </c>
      <c r="L4" s="45" t="s">
        <v>14</v>
      </c>
      <c r="M4" s="45" t="s">
        <v>14</v>
      </c>
      <c r="N4" s="41"/>
      <c r="O4" s="41"/>
      <c r="P4" s="41"/>
    </row>
    <row r="5" spans="1:13" ht="24">
      <c r="A5" s="46"/>
      <c r="B5" s="47"/>
      <c r="C5" s="48"/>
      <c r="D5" s="49" t="s">
        <v>40</v>
      </c>
      <c r="E5" s="50" t="s">
        <v>41</v>
      </c>
      <c r="F5" s="47"/>
      <c r="G5" s="47"/>
      <c r="H5" s="47" t="s">
        <v>19</v>
      </c>
      <c r="I5" s="48" t="s">
        <v>12</v>
      </c>
      <c r="J5" s="48" t="s">
        <v>43</v>
      </c>
      <c r="K5" s="48" t="s">
        <v>11</v>
      </c>
      <c r="L5" s="48" t="s">
        <v>22</v>
      </c>
      <c r="M5" s="47" t="s">
        <v>23</v>
      </c>
    </row>
    <row r="6" spans="1:13" ht="24.75" thickBot="1">
      <c r="A6" s="51" t="s">
        <v>3</v>
      </c>
      <c r="B6" s="52">
        <f>SUM(B7:B10)</f>
        <v>50000</v>
      </c>
      <c r="C6" s="52">
        <f aca="true" t="shared" si="0" ref="C6:M6">SUM(C7:C10)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50000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</row>
    <row r="7" spans="1:13" s="56" customFormat="1" ht="24.75" thickTop="1">
      <c r="A7" s="57" t="s">
        <v>29</v>
      </c>
      <c r="B7" s="58">
        <f>SUM(C7:M7)</f>
        <v>0</v>
      </c>
      <c r="C7" s="59"/>
      <c r="D7" s="60"/>
      <c r="E7" s="60"/>
      <c r="F7" s="59"/>
      <c r="G7" s="59"/>
      <c r="H7" s="61"/>
      <c r="I7" s="61"/>
      <c r="J7" s="61"/>
      <c r="K7" s="61"/>
      <c r="L7" s="61"/>
      <c r="M7" s="61"/>
    </row>
    <row r="8" spans="1:13" s="56" customFormat="1" ht="24">
      <c r="A8" s="57" t="s">
        <v>48</v>
      </c>
      <c r="B8" s="58">
        <f>SUM(C8:M8)</f>
        <v>50000</v>
      </c>
      <c r="C8" s="59"/>
      <c r="D8" s="60"/>
      <c r="E8" s="60"/>
      <c r="F8" s="59"/>
      <c r="G8" s="59">
        <v>50000</v>
      </c>
      <c r="H8" s="61"/>
      <c r="I8" s="61"/>
      <c r="J8" s="61"/>
      <c r="K8" s="61"/>
      <c r="L8" s="61"/>
      <c r="M8" s="61"/>
    </row>
    <row r="9" spans="1:13" s="56" customFormat="1" ht="24">
      <c r="A9" s="57" t="s">
        <v>103</v>
      </c>
      <c r="B9" s="58">
        <f>SUM(C9:M9)</f>
        <v>0</v>
      </c>
      <c r="C9" s="59"/>
      <c r="D9" s="60"/>
      <c r="E9" s="60"/>
      <c r="F9" s="60"/>
      <c r="G9" s="60"/>
      <c r="H9" s="61"/>
      <c r="I9" s="61"/>
      <c r="J9" s="60"/>
      <c r="K9" s="61"/>
      <c r="L9" s="61"/>
      <c r="M9" s="61"/>
    </row>
    <row r="10" spans="1:13" s="56" customFormat="1" ht="24">
      <c r="A10" s="92" t="s">
        <v>104</v>
      </c>
      <c r="B10" s="86">
        <f>SUM(C10:M10)</f>
        <v>0</v>
      </c>
      <c r="C10" s="93"/>
      <c r="D10" s="93"/>
      <c r="E10" s="93"/>
      <c r="F10" s="93"/>
      <c r="G10" s="93"/>
      <c r="H10" s="97"/>
      <c r="I10" s="97"/>
      <c r="J10" s="93"/>
      <c r="K10" s="97"/>
      <c r="L10" s="97"/>
      <c r="M10" s="97"/>
    </row>
    <row r="12" spans="1:16" ht="24">
      <c r="A12" s="137" t="s">
        <v>119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41"/>
      <c r="O12" s="41"/>
      <c r="P12" s="41"/>
    </row>
    <row r="13" spans="1:16" ht="24">
      <c r="A13" s="42" t="s">
        <v>1</v>
      </c>
      <c r="B13" s="43" t="s">
        <v>2</v>
      </c>
      <c r="C13" s="44"/>
      <c r="D13" s="44" t="s">
        <v>39</v>
      </c>
      <c r="E13" s="44" t="s">
        <v>39</v>
      </c>
      <c r="F13" s="43" t="s">
        <v>9</v>
      </c>
      <c r="G13" s="43" t="s">
        <v>5</v>
      </c>
      <c r="H13" s="43" t="s">
        <v>14</v>
      </c>
      <c r="I13" s="45" t="s">
        <v>14</v>
      </c>
      <c r="J13" s="45" t="s">
        <v>42</v>
      </c>
      <c r="K13" s="45" t="s">
        <v>14</v>
      </c>
      <c r="L13" s="45" t="s">
        <v>14</v>
      </c>
      <c r="M13" s="45" t="s">
        <v>14</v>
      </c>
      <c r="N13" s="41"/>
      <c r="O13" s="41"/>
      <c r="P13" s="41"/>
    </row>
    <row r="14" spans="1:13" ht="24">
      <c r="A14" s="46"/>
      <c r="B14" s="47"/>
      <c r="C14" s="48"/>
      <c r="D14" s="49" t="s">
        <v>40</v>
      </c>
      <c r="E14" s="50" t="s">
        <v>41</v>
      </c>
      <c r="F14" s="47"/>
      <c r="G14" s="47"/>
      <c r="H14" s="47" t="s">
        <v>19</v>
      </c>
      <c r="I14" s="48" t="s">
        <v>12</v>
      </c>
      <c r="J14" s="48" t="s">
        <v>43</v>
      </c>
      <c r="K14" s="48" t="s">
        <v>11</v>
      </c>
      <c r="L14" s="48" t="s">
        <v>22</v>
      </c>
      <c r="M14" s="47" t="s">
        <v>23</v>
      </c>
    </row>
    <row r="15" spans="1:13" ht="24.75" thickBot="1">
      <c r="A15" s="51" t="s">
        <v>3</v>
      </c>
      <c r="B15" s="52">
        <f>SUM(B16:B19)</f>
        <v>2200000</v>
      </c>
      <c r="C15" s="52">
        <f aca="true" t="shared" si="1" ref="C15:M15">SUM(C16:C19)</f>
        <v>0</v>
      </c>
      <c r="D15" s="52">
        <f t="shared" si="1"/>
        <v>0</v>
      </c>
      <c r="E15" s="52">
        <f t="shared" si="1"/>
        <v>0</v>
      </c>
      <c r="F15" s="52">
        <f t="shared" si="1"/>
        <v>0</v>
      </c>
      <c r="G15" s="52">
        <f t="shared" si="1"/>
        <v>2200000</v>
      </c>
      <c r="H15" s="52">
        <f t="shared" si="1"/>
        <v>0</v>
      </c>
      <c r="I15" s="52">
        <f t="shared" si="1"/>
        <v>0</v>
      </c>
      <c r="J15" s="52">
        <f t="shared" si="1"/>
        <v>0</v>
      </c>
      <c r="K15" s="52">
        <f t="shared" si="1"/>
        <v>0</v>
      </c>
      <c r="L15" s="52">
        <f t="shared" si="1"/>
        <v>0</v>
      </c>
      <c r="M15" s="52">
        <f t="shared" si="1"/>
        <v>0</v>
      </c>
    </row>
    <row r="16" spans="1:13" s="56" customFormat="1" ht="24.75" thickTop="1">
      <c r="A16" s="112" t="s">
        <v>120</v>
      </c>
      <c r="B16" s="113">
        <f>SUM(C16:M16)</f>
        <v>2200000</v>
      </c>
      <c r="C16" s="114"/>
      <c r="D16" s="115"/>
      <c r="E16" s="115"/>
      <c r="F16" s="114"/>
      <c r="G16" s="114">
        <v>2200000</v>
      </c>
      <c r="H16" s="116"/>
      <c r="I16" s="116"/>
      <c r="J16" s="116"/>
      <c r="K16" s="116"/>
      <c r="L16" s="116"/>
      <c r="M16" s="116"/>
    </row>
    <row r="17" spans="1:13" s="56" customFormat="1" ht="24" hidden="1">
      <c r="A17" s="57"/>
      <c r="B17" s="94"/>
      <c r="C17" s="59"/>
      <c r="D17" s="60"/>
      <c r="E17" s="60"/>
      <c r="F17" s="59"/>
      <c r="G17" s="59"/>
      <c r="H17" s="61"/>
      <c r="I17" s="61"/>
      <c r="J17" s="61"/>
      <c r="K17" s="61"/>
      <c r="L17" s="61"/>
      <c r="M17" s="61"/>
    </row>
    <row r="18" spans="1:13" s="56" customFormat="1" ht="24" hidden="1">
      <c r="A18" s="57"/>
      <c r="B18" s="58"/>
      <c r="C18" s="59"/>
      <c r="D18" s="60"/>
      <c r="E18" s="60"/>
      <c r="F18" s="60"/>
      <c r="G18" s="60"/>
      <c r="H18" s="61"/>
      <c r="I18" s="61"/>
      <c r="J18" s="60"/>
      <c r="K18" s="61"/>
      <c r="L18" s="61"/>
      <c r="M18" s="61"/>
    </row>
    <row r="19" spans="1:13" s="56" customFormat="1" ht="24" hidden="1">
      <c r="A19" s="92"/>
      <c r="B19" s="86"/>
      <c r="C19" s="93"/>
      <c r="D19" s="93"/>
      <c r="E19" s="93"/>
      <c r="F19" s="93"/>
      <c r="G19" s="93"/>
      <c r="H19" s="97"/>
      <c r="I19" s="97"/>
      <c r="J19" s="93"/>
      <c r="K19" s="97"/>
      <c r="L19" s="97"/>
      <c r="M19" s="97"/>
    </row>
    <row r="21" ht="24">
      <c r="A21" s="79" t="s">
        <v>4</v>
      </c>
    </row>
    <row r="22" ht="24">
      <c r="A22" s="40" t="s">
        <v>128</v>
      </c>
    </row>
    <row r="23" ht="24">
      <c r="A23" s="40" t="s">
        <v>129</v>
      </c>
    </row>
    <row r="24" ht="24">
      <c r="A24" s="40" t="s">
        <v>130</v>
      </c>
    </row>
  </sheetData>
  <sheetProtection/>
  <mergeCells count="4">
    <mergeCell ref="A1:M1"/>
    <mergeCell ref="A2:M2"/>
    <mergeCell ref="A3:M3"/>
    <mergeCell ref="A12:M12"/>
  </mergeCells>
  <printOptions/>
  <pageMargins left="1.18110236220472" right="0" top="0.78740157480315" bottom="0.393700787401575" header="0.511811023622047" footer="0.118110236220472"/>
  <pageSetup firstPageNumber="54" useFirstPageNumber="1" horizontalDpi="600" verticalDpi="600" orientation="portrait" paperSize="9" r:id="rId2"/>
  <headerFooter alignWithMargins="0">
    <oddHeader>&amp;R&amp;P</oddHeader>
    <oddFooter>&amp;R&amp;Z&amp;F&amp;A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51.00390625" style="40" customWidth="1"/>
    <col min="2" max="2" width="20.8515625" style="40" customWidth="1"/>
    <col min="3" max="3" width="13.00390625" style="40" customWidth="1"/>
    <col min="4" max="4" width="11.421875" style="40" customWidth="1"/>
    <col min="5" max="5" width="12.57421875" style="40" customWidth="1"/>
    <col min="6" max="6" width="12.7109375" style="40" customWidth="1"/>
    <col min="7" max="7" width="15.8515625" style="40" customWidth="1"/>
    <col min="8" max="8" width="16.140625" style="40" customWidth="1"/>
    <col min="9" max="9" width="12.7109375" style="40" customWidth="1"/>
    <col min="10" max="11" width="12.57421875" style="40" customWidth="1"/>
    <col min="12" max="12" width="11.28125" style="40" customWidth="1"/>
    <col min="13" max="13" width="11.421875" style="40" customWidth="1"/>
    <col min="14" max="16384" width="9.140625" style="40" customWidth="1"/>
  </cols>
  <sheetData>
    <row r="1" spans="1:16" ht="24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9"/>
      <c r="O1" s="39"/>
      <c r="P1" s="39"/>
    </row>
    <row r="2" spans="1:16" ht="24">
      <c r="A2" s="135" t="s">
        <v>127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9"/>
      <c r="O2" s="39"/>
      <c r="P2" s="39"/>
    </row>
    <row r="3" spans="1:16" ht="24">
      <c r="A3" s="137" t="s">
        <v>119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41"/>
      <c r="O3" s="41"/>
      <c r="P3" s="41"/>
    </row>
    <row r="4" spans="1:16" ht="24">
      <c r="A4" s="42" t="s">
        <v>1</v>
      </c>
      <c r="B4" s="43" t="s">
        <v>2</v>
      </c>
      <c r="C4" s="44"/>
      <c r="D4" s="44" t="s">
        <v>39</v>
      </c>
      <c r="E4" s="44" t="s">
        <v>39</v>
      </c>
      <c r="F4" s="43" t="s">
        <v>9</v>
      </c>
      <c r="G4" s="43" t="s">
        <v>5</v>
      </c>
      <c r="H4" s="43" t="s">
        <v>14</v>
      </c>
      <c r="I4" s="45" t="s">
        <v>14</v>
      </c>
      <c r="J4" s="45" t="s">
        <v>42</v>
      </c>
      <c r="K4" s="45" t="s">
        <v>14</v>
      </c>
      <c r="L4" s="45" t="s">
        <v>14</v>
      </c>
      <c r="M4" s="45" t="s">
        <v>14</v>
      </c>
      <c r="N4" s="41"/>
      <c r="O4" s="41"/>
      <c r="P4" s="41"/>
    </row>
    <row r="5" spans="1:13" ht="24">
      <c r="A5" s="46"/>
      <c r="B5" s="47"/>
      <c r="C5" s="48"/>
      <c r="D5" s="49" t="s">
        <v>40</v>
      </c>
      <c r="E5" s="50" t="s">
        <v>41</v>
      </c>
      <c r="F5" s="47"/>
      <c r="G5" s="47"/>
      <c r="H5" s="47" t="s">
        <v>19</v>
      </c>
      <c r="I5" s="48" t="s">
        <v>12</v>
      </c>
      <c r="J5" s="48" t="s">
        <v>43</v>
      </c>
      <c r="K5" s="48" t="s">
        <v>11</v>
      </c>
      <c r="L5" s="48" t="s">
        <v>22</v>
      </c>
      <c r="M5" s="47" t="s">
        <v>23</v>
      </c>
    </row>
    <row r="6" spans="1:13" ht="24.75" thickBot="1">
      <c r="A6" s="51" t="s">
        <v>3</v>
      </c>
      <c r="B6" s="52">
        <f>SUM(B7:B10)</f>
        <v>2200000</v>
      </c>
      <c r="C6" s="52">
        <f aca="true" t="shared" si="0" ref="C6:M6">SUM(C7:C10)</f>
        <v>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2200000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</row>
    <row r="7" spans="1:13" s="56" customFormat="1" ht="24.75" thickTop="1">
      <c r="A7" s="112" t="s">
        <v>120</v>
      </c>
      <c r="B7" s="113">
        <f>SUM(C7:M7)</f>
        <v>2200000</v>
      </c>
      <c r="C7" s="114"/>
      <c r="D7" s="115"/>
      <c r="E7" s="115"/>
      <c r="F7" s="114"/>
      <c r="G7" s="114">
        <v>2200000</v>
      </c>
      <c r="H7" s="116"/>
      <c r="I7" s="116"/>
      <c r="J7" s="116"/>
      <c r="K7" s="116"/>
      <c r="L7" s="116"/>
      <c r="M7" s="116"/>
    </row>
    <row r="8" spans="1:13" s="56" customFormat="1" ht="24" hidden="1">
      <c r="A8" s="57"/>
      <c r="B8" s="94"/>
      <c r="C8" s="59"/>
      <c r="D8" s="60"/>
      <c r="E8" s="60"/>
      <c r="F8" s="59"/>
      <c r="G8" s="59"/>
      <c r="H8" s="61"/>
      <c r="I8" s="61"/>
      <c r="J8" s="61"/>
      <c r="K8" s="61"/>
      <c r="L8" s="61"/>
      <c r="M8" s="61"/>
    </row>
    <row r="9" spans="1:13" s="56" customFormat="1" ht="24" hidden="1">
      <c r="A9" s="57"/>
      <c r="B9" s="58"/>
      <c r="C9" s="59"/>
      <c r="D9" s="60"/>
      <c r="E9" s="60"/>
      <c r="F9" s="60"/>
      <c r="G9" s="60"/>
      <c r="H9" s="61"/>
      <c r="I9" s="61"/>
      <c r="J9" s="60"/>
      <c r="K9" s="61"/>
      <c r="L9" s="61"/>
      <c r="M9" s="61"/>
    </row>
    <row r="10" spans="1:13" s="56" customFormat="1" ht="24" hidden="1">
      <c r="A10" s="92"/>
      <c r="B10" s="86"/>
      <c r="C10" s="93"/>
      <c r="D10" s="93"/>
      <c r="E10" s="93"/>
      <c r="F10" s="93"/>
      <c r="G10" s="93"/>
      <c r="H10" s="97"/>
      <c r="I10" s="97"/>
      <c r="J10" s="93"/>
      <c r="K10" s="97"/>
      <c r="L10" s="97"/>
      <c r="M10" s="97"/>
    </row>
    <row r="12" ht="24">
      <c r="A12" s="79" t="s">
        <v>4</v>
      </c>
    </row>
    <row r="13" ht="24">
      <c r="A13" s="40" t="s">
        <v>128</v>
      </c>
    </row>
    <row r="14" ht="24">
      <c r="A14" s="40" t="s">
        <v>129</v>
      </c>
    </row>
    <row r="15" ht="24">
      <c r="A15" s="40" t="s">
        <v>130</v>
      </c>
    </row>
    <row r="16" ht="24">
      <c r="A16" s="40" t="s">
        <v>13</v>
      </c>
    </row>
  </sheetData>
  <sheetProtection/>
  <mergeCells count="3">
    <mergeCell ref="A1:M1"/>
    <mergeCell ref="A2:M2"/>
    <mergeCell ref="A3:M3"/>
  </mergeCells>
  <printOptions/>
  <pageMargins left="1.1811023622047245" right="0" top="0.7874015748031497" bottom="0.3937007874015748" header="0.5118110236220472" footer="0.11811023622047245"/>
  <pageSetup firstPageNumber="64" useFirstPageNumber="1" horizontalDpi="600" verticalDpi="600" orientation="portrait" paperSize="9" r:id="rId1"/>
  <headerFooter alignWithMargins="0">
    <oddHeader>&amp;R&amp;P</oddHeader>
    <oddFooter>&amp;R&amp;Z&amp;F&amp;A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J41" sqref="J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jularut</dc:creator>
  <cp:keywords/>
  <dc:description/>
  <cp:lastModifiedBy>PSP_</cp:lastModifiedBy>
  <cp:lastPrinted>2022-06-08T06:09:00Z</cp:lastPrinted>
  <dcterms:created xsi:type="dcterms:W3CDTF">2008-03-25T03:13:20Z</dcterms:created>
  <dcterms:modified xsi:type="dcterms:W3CDTF">2022-06-08T06:17:24Z</dcterms:modified>
  <cp:category/>
  <cp:version/>
  <cp:contentType/>
  <cp:contentStatus/>
</cp:coreProperties>
</file>